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tevep\Dropbox\Work\COVID\SBA\"/>
    </mc:Choice>
  </mc:AlternateContent>
  <workbookProtection workbookAlgorithmName="SHA-512" workbookHashValue="TYsM8XqN8DLsq2upcZe6+OG646ec7kbLBapqKkPBrEAyGiHDUni3dWotw9dRXDPNqmmLDWU609nBBc7ESoF2hQ==" workbookSaltValue="Hm904P1u/2H8GG13a1tBLg==" workbookSpinCount="100000" lockStructure="1"/>
  <bookViews>
    <workbookView xWindow="0" yWindow="0" windowWidth="21570" windowHeight="10215" tabRatio="693"/>
  </bookViews>
  <sheets>
    <sheet name="Instructions" sheetId="2" r:id="rId1"/>
    <sheet name="PPP Forgiveness Calculator" sheetId="3" r:id="rId2"/>
    <sheet name="Schedule A" sheetId="17" r:id="rId3"/>
    <sheet name="Schedule A Worksheet" sheetId="16" r:id="rId4"/>
    <sheet name="Non-Payroll Costs Tracker" sheetId="11" r:id="rId5"/>
    <sheet name="Payroll Accumulator" sheetId="18" r:id="rId6"/>
    <sheet name="FTE Input" sheetId="19" r:id="rId7"/>
  </sheets>
  <definedNames>
    <definedName name="_xlnm.Print_Area" localSheetId="6">'FTE Input'!$A$1:$T$64</definedName>
    <definedName name="_xlnm.Print_Area" localSheetId="0">Instructions!$A$1:$S$43</definedName>
    <definedName name="_xlnm.Print_Area" localSheetId="4">'Non-Payroll Costs Tracker'!$A$1:$O$42</definedName>
    <definedName name="_xlnm.Print_Area" localSheetId="5">'Payroll Accumulator'!$A$1:$P$115</definedName>
    <definedName name="_xlnm.Print_Area" localSheetId="1">'PPP Forgiveness Calculator'!$A$1:$H$59</definedName>
    <definedName name="_xlnm.Print_Area" localSheetId="2">'Schedule A'!$A$1:$O$65</definedName>
    <definedName name="_xlnm.Print_Area" localSheetId="3">'Schedule A Worksheet'!$A$1:$N$54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 i="11" l="1"/>
  <c r="C28" i="11"/>
  <c r="C27" i="11"/>
  <c r="C26" i="11"/>
  <c r="C25" i="11"/>
  <c r="C24" i="11"/>
  <c r="B25" i="11"/>
  <c r="B24" i="11"/>
  <c r="B23" i="11"/>
  <c r="Y36" i="18"/>
  <c r="Y37" i="18"/>
  <c r="Y38" i="18"/>
  <c r="Y39" i="18"/>
  <c r="Y40" i="18"/>
  <c r="Y41" i="18"/>
  <c r="Y42" i="18"/>
  <c r="Y43" i="18"/>
  <c r="Y44" i="18"/>
  <c r="Y45" i="18"/>
  <c r="Y46" i="18"/>
  <c r="Y47" i="18"/>
  <c r="Y48" i="18"/>
  <c r="Y49" i="18"/>
  <c r="Y50" i="18"/>
  <c r="Y51" i="18"/>
  <c r="Y52" i="18"/>
  <c r="X36" i="18"/>
  <c r="X37" i="18"/>
  <c r="X38" i="18"/>
  <c r="X39" i="18"/>
  <c r="X40" i="18"/>
  <c r="X41" i="18"/>
  <c r="X42" i="18"/>
  <c r="X43" i="18"/>
  <c r="X44" i="18"/>
  <c r="X45" i="18"/>
  <c r="X46" i="18"/>
  <c r="X47" i="18"/>
  <c r="X48" i="18"/>
  <c r="X49" i="18"/>
  <c r="X50" i="18"/>
  <c r="X51" i="18"/>
  <c r="X52" i="18"/>
  <c r="C70" i="18" l="1"/>
  <c r="E85" i="18"/>
  <c r="C85" i="18"/>
  <c r="I54" i="18"/>
  <c r="D68" i="18" l="1"/>
  <c r="J51" i="17" l="1"/>
  <c r="B22" i="11" l="1"/>
  <c r="C22" i="11" s="1"/>
  <c r="S52" i="18" l="1"/>
  <c r="U52" i="18"/>
  <c r="J52" i="18"/>
  <c r="M52" i="18" s="1"/>
  <c r="E40" i="18" l="1"/>
  <c r="H40" i="18" s="1"/>
  <c r="E52" i="18"/>
  <c r="E51" i="18"/>
  <c r="H51" i="18" s="1"/>
  <c r="H52" i="18" l="1"/>
  <c r="N52" i="18" s="1"/>
  <c r="U35" i="18"/>
  <c r="U36" i="18"/>
  <c r="U37" i="18"/>
  <c r="U38" i="18"/>
  <c r="U39" i="18"/>
  <c r="U40" i="18"/>
  <c r="U41" i="18"/>
  <c r="U42" i="18"/>
  <c r="U43" i="18"/>
  <c r="U44" i="18"/>
  <c r="U45" i="18"/>
  <c r="U46" i="18"/>
  <c r="U47" i="18"/>
  <c r="U48" i="18"/>
  <c r="U49" i="18"/>
  <c r="U50" i="18"/>
  <c r="U51" i="18"/>
  <c r="U34" i="18"/>
  <c r="S35" i="18"/>
  <c r="S36" i="18"/>
  <c r="S37" i="18"/>
  <c r="S38" i="18"/>
  <c r="S39" i="18"/>
  <c r="S40" i="18"/>
  <c r="S41" i="18"/>
  <c r="S42" i="18"/>
  <c r="S43" i="18"/>
  <c r="S44" i="18"/>
  <c r="S45" i="18"/>
  <c r="S46" i="18"/>
  <c r="S47" i="18"/>
  <c r="S48" i="18"/>
  <c r="S49" i="18"/>
  <c r="S50" i="18"/>
  <c r="S51" i="18"/>
  <c r="S34" i="18"/>
  <c r="N42" i="19"/>
  <c r="O52" i="18" l="1"/>
  <c r="P52" i="18" s="1"/>
  <c r="V52" i="18"/>
  <c r="W52" i="18" s="1"/>
  <c r="E35" i="18" l="1"/>
  <c r="E36" i="18"/>
  <c r="E37" i="18"/>
  <c r="E38" i="18"/>
  <c r="E39" i="18"/>
  <c r="V40" i="18"/>
  <c r="E41" i="18"/>
  <c r="E42" i="18"/>
  <c r="E43" i="18"/>
  <c r="E44" i="18"/>
  <c r="E45" i="18"/>
  <c r="E46" i="18"/>
  <c r="E47" i="18"/>
  <c r="E48" i="18"/>
  <c r="E49" i="18"/>
  <c r="E50" i="18"/>
  <c r="V51" i="18"/>
  <c r="E34" i="18"/>
  <c r="H34" i="18" s="1"/>
  <c r="H43" i="18" l="1"/>
  <c r="V43" i="18" s="1"/>
  <c r="H35" i="18"/>
  <c r="V35" i="18" s="1"/>
  <c r="H50" i="18"/>
  <c r="V50" i="18" s="1"/>
  <c r="H38" i="18"/>
  <c r="V38" i="18" s="1"/>
  <c r="H48" i="18"/>
  <c r="V48" i="18" s="1"/>
  <c r="H44" i="18"/>
  <c r="V44" i="18" s="1"/>
  <c r="H36" i="18"/>
  <c r="V36" i="18" s="1"/>
  <c r="H47" i="18"/>
  <c r="V47" i="18" s="1"/>
  <c r="H39" i="18"/>
  <c r="V39" i="18" s="1"/>
  <c r="H46" i="18"/>
  <c r="V46" i="18" s="1"/>
  <c r="H42" i="18"/>
  <c r="V42" i="18" s="1"/>
  <c r="H49" i="18"/>
  <c r="V49" i="18" s="1"/>
  <c r="H45" i="18"/>
  <c r="V45" i="18" s="1"/>
  <c r="H41" i="18"/>
  <c r="V41" i="18" s="1"/>
  <c r="H37" i="18"/>
  <c r="V37" i="18" s="1"/>
  <c r="V34" i="18"/>
  <c r="N46" i="19"/>
  <c r="J49" i="17" s="1"/>
  <c r="D30" i="16" l="1"/>
  <c r="D31" i="16" s="1"/>
  <c r="D19" i="16"/>
  <c r="D21" i="16" s="1"/>
  <c r="N23" i="11"/>
  <c r="N24" i="11"/>
  <c r="N25" i="11"/>
  <c r="N26" i="11"/>
  <c r="N27" i="11"/>
  <c r="N28" i="11"/>
  <c r="N29" i="11"/>
  <c r="N22" i="11"/>
  <c r="L42" i="16"/>
  <c r="L38" i="16"/>
  <c r="L36" i="16"/>
  <c r="L44" i="16" l="1"/>
  <c r="L40" i="16"/>
  <c r="D83" i="18" l="1"/>
  <c r="F83" i="18" s="1"/>
  <c r="D82" i="18"/>
  <c r="F82" i="18" s="1"/>
  <c r="D81" i="18"/>
  <c r="F81" i="18" s="1"/>
  <c r="D80" i="18"/>
  <c r="F80" i="18" s="1"/>
  <c r="D79" i="18"/>
  <c r="D63" i="18"/>
  <c r="D64" i="18"/>
  <c r="D65" i="18"/>
  <c r="D66" i="18"/>
  <c r="D67" i="18"/>
  <c r="D62" i="18"/>
  <c r="J26" i="17"/>
  <c r="J51" i="18"/>
  <c r="M51" i="18" s="1"/>
  <c r="N51" i="18" s="1"/>
  <c r="J50" i="18"/>
  <c r="M50" i="18" s="1"/>
  <c r="N50" i="18" s="1"/>
  <c r="J49" i="18"/>
  <c r="M49" i="18" s="1"/>
  <c r="N49" i="18" s="1"/>
  <c r="J48" i="18"/>
  <c r="M48" i="18" s="1"/>
  <c r="N48" i="18" s="1"/>
  <c r="J47" i="18"/>
  <c r="M47" i="18" s="1"/>
  <c r="J46" i="18"/>
  <c r="M46" i="18" s="1"/>
  <c r="J45" i="18"/>
  <c r="M45" i="18" s="1"/>
  <c r="J44" i="18"/>
  <c r="M44" i="18" s="1"/>
  <c r="J43" i="18"/>
  <c r="M43" i="18" s="1"/>
  <c r="J42" i="18"/>
  <c r="M42" i="18" s="1"/>
  <c r="J41" i="18"/>
  <c r="M41" i="18" s="1"/>
  <c r="J40" i="18"/>
  <c r="M40" i="18" s="1"/>
  <c r="J39" i="18"/>
  <c r="M39" i="18" s="1"/>
  <c r="J38" i="18"/>
  <c r="M38" i="18" s="1"/>
  <c r="J37" i="18"/>
  <c r="M37" i="18" s="1"/>
  <c r="J36" i="18"/>
  <c r="M36" i="18" s="1"/>
  <c r="J35" i="18"/>
  <c r="J34" i="18"/>
  <c r="B24" i="18"/>
  <c r="B28" i="18" s="1"/>
  <c r="D28" i="18" s="1"/>
  <c r="D70" i="18" l="1"/>
  <c r="D85" i="18"/>
  <c r="M34" i="18"/>
  <c r="O34" i="18" s="1"/>
  <c r="J54" i="18"/>
  <c r="F79" i="18"/>
  <c r="F85" i="18" s="1"/>
  <c r="C29" i="16"/>
  <c r="M35" i="18"/>
  <c r="N35" i="18" s="1"/>
  <c r="C18" i="16"/>
  <c r="N39" i="18"/>
  <c r="W39" i="18"/>
  <c r="N43" i="18"/>
  <c r="W43" i="18"/>
  <c r="N47" i="18"/>
  <c r="W47" i="18"/>
  <c r="W51" i="18"/>
  <c r="N36" i="18"/>
  <c r="W36" i="18"/>
  <c r="N40" i="18"/>
  <c r="W40" i="18"/>
  <c r="N44" i="18"/>
  <c r="W44" i="18"/>
  <c r="W48" i="18"/>
  <c r="N37" i="18"/>
  <c r="W37" i="18"/>
  <c r="N41" i="18"/>
  <c r="W41" i="18"/>
  <c r="N45" i="18"/>
  <c r="W45" i="18"/>
  <c r="W49" i="18"/>
  <c r="N38" i="18"/>
  <c r="W38" i="18"/>
  <c r="N42" i="18"/>
  <c r="W42" i="18"/>
  <c r="N46" i="18"/>
  <c r="W46" i="18"/>
  <c r="W50" i="18"/>
  <c r="O44" i="18"/>
  <c r="O39" i="18"/>
  <c r="O51" i="18"/>
  <c r="O37" i="18"/>
  <c r="P37" i="18" s="1"/>
  <c r="O41" i="18"/>
  <c r="O42" i="18"/>
  <c r="O50" i="18"/>
  <c r="J39" i="17"/>
  <c r="F31" i="11"/>
  <c r="C23" i="3" s="1"/>
  <c r="Y34" i="18" l="1"/>
  <c r="X34" i="18"/>
  <c r="W34" i="18"/>
  <c r="N34" i="18"/>
  <c r="W35" i="18"/>
  <c r="O36" i="18"/>
  <c r="P36" i="18" s="1"/>
  <c r="P34" i="18"/>
  <c r="P42" i="18"/>
  <c r="P41" i="18"/>
  <c r="P44" i="18"/>
  <c r="P39" i="18"/>
  <c r="P50" i="18"/>
  <c r="P51" i="18"/>
  <c r="O47" i="18"/>
  <c r="O40" i="18"/>
  <c r="O35" i="18"/>
  <c r="O43" i="18"/>
  <c r="O48" i="18"/>
  <c r="O45" i="18"/>
  <c r="O38" i="18"/>
  <c r="O49" i="18"/>
  <c r="O46" i="18"/>
  <c r="C21" i="16"/>
  <c r="J14" i="17" s="1"/>
  <c r="C31" i="16"/>
  <c r="J24" i="17" s="1"/>
  <c r="N31" i="11"/>
  <c r="C24" i="3" s="1"/>
  <c r="Y35" i="18" l="1"/>
  <c r="X35" i="18"/>
  <c r="X54" i="18" s="1"/>
  <c r="C23" i="11"/>
  <c r="Y54" i="18"/>
  <c r="J44" i="17"/>
  <c r="P46" i="18"/>
  <c r="P47" i="18"/>
  <c r="P38" i="18"/>
  <c r="P48" i="18"/>
  <c r="P40" i="18"/>
  <c r="P49" i="18"/>
  <c r="P45" i="18"/>
  <c r="P43" i="18"/>
  <c r="P35" i="18"/>
  <c r="J16" i="17"/>
  <c r="J53" i="17" s="1"/>
  <c r="J55" i="17" s="1"/>
  <c r="Y56" i="18" l="1"/>
  <c r="E18" i="16" s="1"/>
  <c r="E21" i="16" s="1"/>
  <c r="J18" i="17" s="1"/>
  <c r="C31" i="3" s="1"/>
  <c r="C21" i="3"/>
  <c r="C42" i="3" s="1"/>
  <c r="C35" i="3" l="1"/>
  <c r="E31" i="11"/>
  <c r="M31" i="11"/>
  <c r="G31" i="11"/>
  <c r="H31" i="11"/>
  <c r="I31" i="11"/>
  <c r="J31" i="11"/>
  <c r="K31" i="11"/>
  <c r="L31" i="11"/>
  <c r="C22" i="3" l="1"/>
  <c r="B26" i="11"/>
  <c r="B27" i="11" l="1"/>
  <c r="B28" i="11" l="1"/>
  <c r="C26" i="3" l="1"/>
  <c r="C33" i="3" s="1"/>
  <c r="B29" i="11" l="1"/>
  <c r="C37" i="3"/>
  <c r="C44" i="3" s="1"/>
  <c r="D48" i="3" s="1"/>
  <c r="D50" i="3" s="1"/>
</calcChain>
</file>

<file path=xl/sharedStrings.xml><?xml version="1.0" encoding="utf-8"?>
<sst xmlns="http://schemas.openxmlformats.org/spreadsheetml/2006/main" count="361" uniqueCount="270">
  <si>
    <t>How to use this calculator:</t>
  </si>
  <si>
    <t>Paycheck Protection Program (PPP) under the CARES Act</t>
  </si>
  <si>
    <t>Loan Forgiveness Calculator</t>
  </si>
  <si>
    <t>Total</t>
  </si>
  <si>
    <t>Week Start</t>
  </si>
  <si>
    <t>Week End</t>
  </si>
  <si>
    <t xml:space="preserve">Loan Forgiveness Calculator </t>
  </si>
  <si>
    <t>Covered Period</t>
  </si>
  <si>
    <t>Follow these steps:</t>
  </si>
  <si>
    <t>Enter data into the applicable section below</t>
  </si>
  <si>
    <t>NOTES:</t>
  </si>
  <si>
    <r>
      <rPr>
        <b/>
        <sz val="14"/>
        <color theme="1"/>
        <rFont val="Calibri"/>
        <family val="2"/>
        <scheme val="minor"/>
      </rPr>
      <t xml:space="preserve">Disclaimer: </t>
    </r>
    <r>
      <rPr>
        <sz val="14"/>
        <color theme="1"/>
        <rFont val="Calibri"/>
        <family val="2"/>
        <scheme val="minor"/>
      </rPr>
      <t xml:space="preserve">The contents of this resource do not necessarily reflect the position or opinion of the American Institute of CPAs, its divisions and its committees. This resource is designed to provide accurate and authoritative information on the subject covered. It is distributed with the understanding that the authors are not engaged in rendering legal, accounting or other professional services. If legal advice or other expert assistance is required, the services of a competent professional should be sought. </t>
    </r>
  </si>
  <si>
    <t>Other</t>
  </si>
  <si>
    <t>Gas</t>
  </si>
  <si>
    <t>Water</t>
  </si>
  <si>
    <t>Phone</t>
  </si>
  <si>
    <t>Internet</t>
  </si>
  <si>
    <t>Week #</t>
  </si>
  <si>
    <t>2020 Q1</t>
  </si>
  <si>
    <t>Employee</t>
  </si>
  <si>
    <t>Weeks
Paid</t>
  </si>
  <si>
    <t>Purpose:</t>
  </si>
  <si>
    <t>Most Recent Full Quarter</t>
  </si>
  <si>
    <t>to</t>
  </si>
  <si>
    <t>Report Periods to Run</t>
  </si>
  <si>
    <t>Additional instructions are included on each tab.</t>
  </si>
  <si>
    <r>
      <t xml:space="preserve">There are areas of the Act where additional clarification from the Treasury and SBA is needed. </t>
    </r>
    <r>
      <rPr>
        <b/>
        <i/>
        <sz val="16"/>
        <color theme="1"/>
        <rFont val="Calibri"/>
        <family val="2"/>
        <scheme val="minor"/>
      </rPr>
      <t>Your judgement and</t>
    </r>
    <r>
      <rPr>
        <i/>
        <sz val="16"/>
        <color theme="1"/>
        <rFont val="Calibri"/>
        <family val="2"/>
        <scheme val="minor"/>
      </rPr>
      <t xml:space="preserve"> </t>
    </r>
    <r>
      <rPr>
        <b/>
        <i/>
        <sz val="16"/>
        <color theme="1"/>
        <rFont val="Calibri"/>
        <family val="2"/>
        <scheme val="minor"/>
      </rPr>
      <t>interpretations of the Act may be necessary.</t>
    </r>
    <r>
      <rPr>
        <i/>
        <sz val="16"/>
        <color theme="1"/>
        <rFont val="Calibri"/>
        <family val="2"/>
        <scheme val="minor"/>
      </rPr>
      <t xml:space="preserve">   </t>
    </r>
  </si>
  <si>
    <t>Complete the "Payroll Accumulator" tab</t>
  </si>
  <si>
    <t>Calculate estimated loan forgiveness in the "PPP forgiveness calculator" tab</t>
  </si>
  <si>
    <t>Subject to documentation and other authoritative guidance</t>
  </si>
  <si>
    <t>These two sets of data will be compared to assess the amount of any decrease in compensation per employee.</t>
  </si>
  <si>
    <r>
      <t xml:space="preserve">2) To calculate any reduction in wages for employees making less than $100,000 (in any annualized period in 2019). A reduction of more than 25% will result in decreased loan forgiveness.  </t>
    </r>
    <r>
      <rPr>
        <i/>
        <sz val="11"/>
        <color theme="1"/>
        <rFont val="Calibri"/>
        <family val="2"/>
        <scheme val="minor"/>
      </rPr>
      <t>Sec. 1106 (b) (3)</t>
    </r>
  </si>
  <si>
    <r>
      <t xml:space="preserve">1) To track eligible payroll costs for the 8-week covered period. </t>
    </r>
    <r>
      <rPr>
        <i/>
        <sz val="11"/>
        <color rgb="FF000000"/>
        <rFont val="Calibri"/>
        <family val="2"/>
        <scheme val="minor"/>
      </rPr>
      <t xml:space="preserve"> Sec. 1106 (b) (1)</t>
    </r>
  </si>
  <si>
    <t>Remaining loan balance after forgiveness</t>
  </si>
  <si>
    <t>Net amount of eligible loan forgiveness</t>
  </si>
  <si>
    <t>Wages up to annualized $100k limit</t>
  </si>
  <si>
    <t>aicpa.org/sba.</t>
  </si>
  <si>
    <t>See links to guidance at:</t>
  </si>
  <si>
    <t>Run payroll reports by employee for the most recent full quarter</t>
  </si>
  <si>
    <t>Select your 8-week covered period</t>
  </si>
  <si>
    <t>PPP Loan Disbursement Date</t>
  </si>
  <si>
    <t>Selected start of 8-week covered period</t>
  </si>
  <si>
    <t>Business Utility Payments</t>
  </si>
  <si>
    <t>Notes on eligible non-payroll expenses:</t>
  </si>
  <si>
    <t xml:space="preserve">Only include expenses below that were in place under agreements that began before Feb. 15, 2020. </t>
  </si>
  <si>
    <t>Do not include payments for which you are not asking for forgiveness.</t>
  </si>
  <si>
    <t xml:space="preserve">Must be paid during the 8-week covered period OR incurred during the 8-week covered period AND paid on or before the next regular billing date. </t>
  </si>
  <si>
    <r>
      <t xml:space="preserve">Eligible wages does </t>
    </r>
    <r>
      <rPr>
        <b/>
        <sz val="11"/>
        <color theme="1"/>
        <rFont val="Calibri"/>
        <family val="2"/>
        <scheme val="minor"/>
      </rPr>
      <t>NOT</t>
    </r>
    <r>
      <rPr>
        <sz val="11"/>
        <color theme="1"/>
        <rFont val="Calibri"/>
        <family val="2"/>
        <scheme val="minor"/>
      </rPr>
      <t xml:space="preserve"> include annualized salaries greater than $100K, taxes imposed or withheld under chapter 21,22, or 24 of the IRC of 1986  (e.g. the employer’s share of FICA and Medicare are not included as payroll costs), compensation of an employee whose principal place of residence is outside the US, or qualified sick or family leave for which a credit is allowed under §7002 or §7004 of the FFCRA</t>
    </r>
  </si>
  <si>
    <t>Enter key data into the "PPP Forgiveness Calculator" tab</t>
  </si>
  <si>
    <t>Business rent or lease payments for real or personal property</t>
  </si>
  <si>
    <t xml:space="preserve">Borrowers are generally eligible for forgiveness for the payroll costs paid and payroll costs incurred during the 8-week covered period. </t>
  </si>
  <si>
    <t>Count payroll costs that were both paid and incurred only once.</t>
  </si>
  <si>
    <t>Refer to the Forgiveness Application from the SBA for additional business information to have available when completing your forgiveness application.  This will include your SBA PPP Loan number, Lender PPP loan number, and other details applicable to your specific loan.</t>
  </si>
  <si>
    <t>Business rent or lease payments</t>
  </si>
  <si>
    <t>Business mortgage interest payments</t>
  </si>
  <si>
    <t xml:space="preserve">Payroll costs </t>
  </si>
  <si>
    <t>Line 1</t>
  </si>
  <si>
    <t>Line 2</t>
  </si>
  <si>
    <t>Line 3</t>
  </si>
  <si>
    <t>Business utility payments</t>
  </si>
  <si>
    <t>Line 4</t>
  </si>
  <si>
    <t>Total eligible costs</t>
  </si>
  <si>
    <t>Adjustments for FTE and Salary/Wage Reduction</t>
  </si>
  <si>
    <t>Line 5</t>
  </si>
  <si>
    <t xml:space="preserve">Subtotal </t>
  </si>
  <si>
    <t>Line 6</t>
  </si>
  <si>
    <t>FTE reduction quotient</t>
  </si>
  <si>
    <t>Line 7</t>
  </si>
  <si>
    <t xml:space="preserve">Modified total </t>
  </si>
  <si>
    <t>Line 8</t>
  </si>
  <si>
    <t>Line 9</t>
  </si>
  <si>
    <t xml:space="preserve">Payroll cost 75% requirement </t>
  </si>
  <si>
    <t>Line 10</t>
  </si>
  <si>
    <t>Line 11</t>
  </si>
  <si>
    <t>Note: these numbers will populate as additional data is entered throughout the worksheet.</t>
  </si>
  <si>
    <t>See note 3 below</t>
  </si>
  <si>
    <r>
      <t xml:space="preserve">There are areas of the Act where additional clarification from the Treasury and SBA is needed. </t>
    </r>
    <r>
      <rPr>
        <b/>
        <i/>
        <sz val="12"/>
        <color theme="1"/>
        <rFont val="Calibri"/>
        <family val="2"/>
        <scheme val="minor"/>
      </rPr>
      <t>Your judgement and interpretations of the Act may be necessary.</t>
    </r>
    <r>
      <rPr>
        <i/>
        <sz val="12"/>
        <color theme="1"/>
        <rFont val="Calibri"/>
        <family val="2"/>
        <scheme val="minor"/>
      </rPr>
      <t xml:space="preserve">   </t>
    </r>
  </si>
  <si>
    <t>The SBA forgiveness application is online.</t>
  </si>
  <si>
    <t>Total salary/hourly wage reductions</t>
  </si>
  <si>
    <t>Note:  The alternative covered period available for payroll costs DOES NOT apply for the costs you'll be tracking on this sheet.</t>
  </si>
  <si>
    <t xml:space="preserve">Per the SBA forgiveness application released on May 15, 2020, if multiple disbursements were received, enter the date of the first disbursement. </t>
  </si>
  <si>
    <r>
      <t xml:space="preserve">Per the SBA forgiveness application released on May 15, 2020, borrowers with a bi-weekly or more frequent pay period may begin their 8-week covered period on the date of the first pay period after their funds were received. For example, if funds were received on Monday, April 27 and the next pay period starts on Sunday, May 3, the borrower may select an 8-week covered period that begins on Sunday, May 3. </t>
    </r>
    <r>
      <rPr>
        <b/>
        <i/>
        <sz val="9"/>
        <rFont val="Calibri"/>
        <family val="2"/>
        <scheme val="minor"/>
      </rPr>
      <t>See note 1 below.</t>
    </r>
  </si>
  <si>
    <t>Business mortgage interest on real or personal property 
(Do not include any prepayments)</t>
  </si>
  <si>
    <t>Alternative Payroll Covered Period Date</t>
  </si>
  <si>
    <t>Transportation</t>
  </si>
  <si>
    <t>Total Business Utility Payments</t>
  </si>
  <si>
    <t>Table 1</t>
  </si>
  <si>
    <t>Employee's name</t>
  </si>
  <si>
    <t>Employee identifier</t>
  </si>
  <si>
    <t>Cash compensation</t>
  </si>
  <si>
    <t>Average FTE</t>
  </si>
  <si>
    <t>Salary/Hourly Wage Reduction</t>
  </si>
  <si>
    <t>Table 2</t>
  </si>
  <si>
    <t>Loan Forgiveness Calculator (Schedule A)</t>
  </si>
  <si>
    <t>Loan Forgiveness Calculator (Schedule A worksheet)</t>
  </si>
  <si>
    <t>Loan Forgiveness Calculator (Non-payroll costs tracker)</t>
  </si>
  <si>
    <t>From Non-Payroll Costs Tracking tab</t>
  </si>
  <si>
    <t>PPP Schedule A Worksheet, Table 1 Totals</t>
  </si>
  <si>
    <t>PPP Schedule A Worksheet, Table 2 Totals</t>
  </si>
  <si>
    <t>Non-Cash Compensation Payroll Costs During the Covered Period or the Alternative Payroll Covered Period</t>
  </si>
  <si>
    <t>Compensation to Owners</t>
  </si>
  <si>
    <t>This amount may not be included in PPP Schedule A Worksheet, Table 1 or 2. If there is more than one individual included, attach a separate table that lists the names of and payments to each.</t>
  </si>
  <si>
    <t>Total Payroll Costs</t>
  </si>
  <si>
    <t>Full-Time Equivalency (FTE) Reduction Calculation</t>
  </si>
  <si>
    <t>Line 9. Total amount paid to owner-employees/self-employed individual/general partners:</t>
  </si>
  <si>
    <t>Line 10. Payroll Costs (add lines 1, 4, 6, 7, 8, and 9):</t>
  </si>
  <si>
    <r>
      <t>Clarification on</t>
    </r>
    <r>
      <rPr>
        <b/>
        <sz val="11"/>
        <rFont val="Calibri"/>
        <family val="2"/>
        <scheme val="minor"/>
      </rPr>
      <t xml:space="preserve"> paid vs. incurre</t>
    </r>
    <r>
      <rPr>
        <sz val="11"/>
        <rFont val="Calibri"/>
        <family val="2"/>
        <scheme val="minor"/>
      </rPr>
      <t>d per the SBA forgiveness application released on May 15, 2020:</t>
    </r>
  </si>
  <si>
    <r>
      <t xml:space="preserve">Payroll costs are considered </t>
    </r>
    <r>
      <rPr>
        <b/>
        <sz val="11"/>
        <rFont val="Calibri"/>
        <family val="2"/>
        <scheme val="minor"/>
      </rPr>
      <t>paid</t>
    </r>
    <r>
      <rPr>
        <sz val="11"/>
        <rFont val="Calibri"/>
        <family val="2"/>
        <scheme val="minor"/>
      </rPr>
      <t xml:space="preserve"> on the day that paychecks are distributed or the Borrower originates an ACH credit transaction.</t>
    </r>
  </si>
  <si>
    <r>
      <t>Payroll costs are considered</t>
    </r>
    <r>
      <rPr>
        <b/>
        <sz val="11"/>
        <rFont val="Calibri"/>
        <family val="2"/>
        <scheme val="minor"/>
      </rPr>
      <t xml:space="preserve"> incurred</t>
    </r>
    <r>
      <rPr>
        <sz val="11"/>
        <rFont val="Calibri"/>
        <family val="2"/>
        <scheme val="minor"/>
      </rPr>
      <t xml:space="preserve"> on the day that the employee’s pay is earned. Payroll costs incurred but not paid during the Borrower’s last pay period of the 8-week covered period are eligible for forgiveness if paid on or before the next regular payroll date. Otherwise, payroll costs must be paid during the 8-week covered period. </t>
    </r>
  </si>
  <si>
    <r>
      <t xml:space="preserve">Employee Identifier </t>
    </r>
    <r>
      <rPr>
        <b/>
        <sz val="9"/>
        <rFont val="Calibri"/>
        <family val="2"/>
        <scheme val="minor"/>
      </rPr>
      <t>(i.e. last 4 digits of social security number)</t>
    </r>
  </si>
  <si>
    <t>Covered Period or Alternative Covered Period</t>
  </si>
  <si>
    <t>Gross Wages Paid (See note 1 below)</t>
  </si>
  <si>
    <r>
      <rPr>
        <b/>
        <sz val="11"/>
        <rFont val="Calibri"/>
        <family val="2"/>
        <scheme val="minor"/>
      </rPr>
      <t>Note 1: Eligible wages</t>
    </r>
    <r>
      <rPr>
        <sz val="11"/>
        <rFont val="Calibri"/>
        <family val="2"/>
        <scheme val="minor"/>
      </rPr>
      <t xml:space="preserve"> includes gross salary, gross wages, gross tips, gross commissions, paid leave (vacation, family, medical or sick - exception noted below) and allowances for dismissal or separation paid OR incurred during the 8-week covered period selected by the borrower. </t>
    </r>
  </si>
  <si>
    <r>
      <t xml:space="preserve">Note 2: Employees who earned greater than $100,000 - </t>
    </r>
    <r>
      <rPr>
        <sz val="11"/>
        <color theme="1"/>
        <rFont val="Calibri"/>
        <family val="2"/>
        <scheme val="minor"/>
      </rPr>
      <t xml:space="preserve">Employees who earned more than $100,000 in any period in 2019 are excluded from the salary reduction calculation. </t>
    </r>
    <r>
      <rPr>
        <b/>
        <sz val="11"/>
        <color theme="1"/>
        <rFont val="Calibri"/>
        <family val="2"/>
        <scheme val="minor"/>
      </rPr>
      <t xml:space="preserve"> Weekly: $1,923; Bi-weekly: $3,846;  Semi-monthly: $4,167; Monthly: $8,333</t>
    </r>
  </si>
  <si>
    <t>Information for Table 2 of PPP Schedule A worksheet</t>
  </si>
  <si>
    <t>Compensation paid to owners</t>
  </si>
  <si>
    <r>
      <t xml:space="preserve">Eligible wages </t>
    </r>
    <r>
      <rPr>
        <u/>
        <sz val="11"/>
        <color theme="1"/>
        <rFont val="Calibri"/>
        <family val="2"/>
        <scheme val="minor"/>
      </rPr>
      <t xml:space="preserve">does not include </t>
    </r>
    <r>
      <rPr>
        <sz val="11"/>
        <color theme="1"/>
        <rFont val="Calibri"/>
        <family val="2"/>
        <scheme val="minor"/>
      </rPr>
      <t>payments to independent contractors.</t>
    </r>
  </si>
  <si>
    <t xml:space="preserve">Information for Table 1 of PPP Schedule A worksheet </t>
  </si>
  <si>
    <t>Gross Wages Paid (See Note 1 below)</t>
  </si>
  <si>
    <t>Average Annual Salary or Hourly wage for Feb. 15 thru April 26, 2020 (Step 2b)</t>
  </si>
  <si>
    <t>Average Annual Salary or Hourly Wage (Step 1a)</t>
  </si>
  <si>
    <t>Calculate 75% of Salary/ Hourly Wage for prior quarter (Step 3a)</t>
  </si>
  <si>
    <r>
      <rPr>
        <b/>
        <sz val="11"/>
        <color theme="1"/>
        <rFont val="Calibri"/>
        <family val="2"/>
        <scheme val="minor"/>
      </rPr>
      <t>Note 4: Average FTE</t>
    </r>
    <r>
      <rPr>
        <sz val="11"/>
        <color theme="1"/>
        <rFont val="Calibri"/>
        <family val="2"/>
        <scheme val="minor"/>
      </rPr>
      <t xml:space="preserve"> -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The SBA guidance does not address how to calculate FTE if paid other than salary or hourly (i.e. piece work). AICPA recommends SBA use a wage based proxy of 40 hours/week * $7.25/hour to determine FTE for those employees.</t>
    </r>
  </si>
  <si>
    <t>Covered/ Alternative Salary/ Wage  % compared to Prior Quarter (Step 1 C = 1a/1b)</t>
  </si>
  <si>
    <t>3) To calculate whether safe harbor was met for any employee</t>
  </si>
  <si>
    <t>Schedule A Worksheet - Box 1</t>
  </si>
  <si>
    <t>Schedule A Worksheet - Box 4</t>
  </si>
  <si>
    <t>Total amount paid to owner-employees/self-employed individual/general partners</t>
  </si>
  <si>
    <t xml:space="preserve">This amount may not be included in the schedules above. </t>
  </si>
  <si>
    <t>Schedule A Line 9</t>
  </si>
  <si>
    <r>
      <rPr>
        <b/>
        <sz val="11"/>
        <color theme="1"/>
        <rFont val="Calibri"/>
        <family val="2"/>
        <scheme val="minor"/>
      </rPr>
      <t>Note 3: Assumption regarding cap on previous quarter wages -</t>
    </r>
    <r>
      <rPr>
        <sz val="11"/>
        <color theme="1"/>
        <rFont val="Calibri"/>
        <family val="2"/>
        <scheme val="minor"/>
      </rPr>
      <t xml:space="preserve"> Because wages in the covered or alternative covered period are capped at $15,385 per employee, </t>
    </r>
    <r>
      <rPr>
        <b/>
        <sz val="11"/>
        <color rgb="FFFF0000"/>
        <rFont val="Calibri"/>
        <family val="2"/>
        <scheme val="minor"/>
      </rPr>
      <t xml:space="preserve">this calculator assumes that cap also applies to the prior quarter. </t>
    </r>
    <r>
      <rPr>
        <sz val="11"/>
        <color theme="1"/>
        <rFont val="Calibri"/>
        <family val="2"/>
        <scheme val="minor"/>
      </rPr>
      <t xml:space="preserve"> The SBA guidance issued to date does not clarify.  AICPA recommends SBA issue clarified instructions for this comparison.</t>
    </r>
  </si>
  <si>
    <t>Total from Payroll Accumulator</t>
  </si>
  <si>
    <r>
      <rPr>
        <b/>
        <sz val="11"/>
        <color theme="1"/>
        <rFont val="Calibri"/>
        <family val="2"/>
        <scheme val="minor"/>
      </rPr>
      <t xml:space="preserve">Note 1: FTE Reduction Exceptions - </t>
    </r>
    <r>
      <rPr>
        <sz val="11"/>
        <color theme="1"/>
        <rFont val="Calibri"/>
        <family val="2"/>
        <scheme val="minor"/>
      </rPr>
      <t>Indicate the FTE of (1) any positions for which the Borrower made a good-faith, written offer to rehire an employee during the Covered Period or the Alternative Payroll Covered Period which was rejected by the employee; and (2) any employees who during the Covered Period or the Alternative Payroll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 Maintain appropriate documentation to support using this exception.</t>
    </r>
  </si>
  <si>
    <t>Wages up to annualized $100k limit (A)</t>
  </si>
  <si>
    <t>See Note 6 below for information</t>
  </si>
  <si>
    <t>Will carry over from Payroll Accumulator</t>
  </si>
  <si>
    <t>Will carry over from Schedule A worksheet</t>
  </si>
  <si>
    <t>From Schedule A tab</t>
  </si>
  <si>
    <r>
      <t>Wages up to annualized $100k limit (</t>
    </r>
    <r>
      <rPr>
        <b/>
        <sz val="11"/>
        <rFont val="Calibri"/>
        <family val="2"/>
        <scheme val="minor"/>
      </rPr>
      <t>See Note 3 below for AICPA Assumption)</t>
    </r>
  </si>
  <si>
    <t xml:space="preserve">Blue cells indicate user input cells. </t>
  </si>
  <si>
    <t>The SBA forgiveness application is online here.</t>
  </si>
  <si>
    <t>Blue cells indicate input cells</t>
  </si>
  <si>
    <t xml:space="preserve">Green cells will carry over to PPP Forgiveness Calculator </t>
  </si>
  <si>
    <t xml:space="preserve">To summarize Schedule A provided in the SBA PPP Loan Forgiveness Application released on May 15, 2020. </t>
  </si>
  <si>
    <t xml:space="preserve">To summarize the Schedule A worksheet provided in the SBA PPP Loan Forgiveness Application released on May 15, 2020. </t>
  </si>
  <si>
    <t>To track non-payroll eligible expenses for the 8-week period following loan funding.</t>
  </si>
  <si>
    <t xml:space="preserve">Green cells are ultimately carried over to the "PPP Forgiveness Calculator" tab, where the final estimated loan forgiveness will be calculated. </t>
  </si>
  <si>
    <t>Green cells will carry over to other applicable worksheets</t>
  </si>
  <si>
    <t>Complete the "Non-Payroll Costs Tracker" tab</t>
  </si>
  <si>
    <r>
      <rPr>
        <b/>
        <sz val="9"/>
        <color theme="1"/>
        <rFont val="Calibri"/>
        <family val="2"/>
        <scheme val="minor"/>
      </rPr>
      <t>Note 1 - Alternative covered period:</t>
    </r>
    <r>
      <rPr>
        <sz val="9"/>
        <color theme="1"/>
        <rFont val="Calibri"/>
        <family val="2"/>
        <scheme val="minor"/>
      </rPr>
      <t xml:space="preserve"> Borrowers who elect to use the Alternative Payroll Covered Period must apply the Alternative Payroll Covered Period wherever there is a reference in the forgiveness application to “the Covered Period or the Alternative Payroll Covered Period.” However, Borrowers must apply the Covered Period (not the Alternative Payroll Covered Period) wherever there is a reference in the application to “the Covered Period” only.</t>
    </r>
  </si>
  <si>
    <t>Complete the "FTE Input" tab</t>
  </si>
  <si>
    <t xml:space="preserve">To summarize FTE documentation per the SBA forgiveness application released on May 15, 2020.  </t>
  </si>
  <si>
    <t>Total From FTE Input</t>
  </si>
  <si>
    <r>
      <rPr>
        <b/>
        <sz val="11"/>
        <color theme="1"/>
        <rFont val="Calibri"/>
        <family val="2"/>
        <scheme val="minor"/>
      </rPr>
      <t>Step 1.</t>
    </r>
    <r>
      <rPr>
        <sz val="11"/>
        <color theme="1"/>
        <rFont val="Calibri"/>
        <family val="2"/>
        <scheme val="minor"/>
      </rPr>
      <t xml:space="preserve"> Enter the borrower’s total average FTE between February 15, 2020 and April 26, 2020. Follow the same method that was used to calculate Average FTE above.</t>
    </r>
  </si>
  <si>
    <r>
      <rPr>
        <b/>
        <sz val="11"/>
        <color theme="1"/>
        <rFont val="Calibri"/>
        <family val="2"/>
        <scheme val="minor"/>
      </rPr>
      <t>Step 3.</t>
    </r>
    <r>
      <rPr>
        <sz val="11"/>
        <color theme="1"/>
        <rFont val="Calibri"/>
        <family val="2"/>
        <scheme val="minor"/>
      </rPr>
      <t xml:space="preserve"> If the entry for step 2 is greater than step 1, proceed to step 4. Otherwise, the FTE Reduction Safe Harbor is not applicable and the Borrower must complete line 13 of PPP Schedule A by dividing line 12 by line 11 of that schedule.</t>
    </r>
  </si>
  <si>
    <t>FTE Reduction Safe Harbor</t>
  </si>
  <si>
    <r>
      <rPr>
        <b/>
        <sz val="11"/>
        <color theme="1"/>
        <rFont val="Calibri"/>
        <family val="2"/>
        <scheme val="minor"/>
      </rPr>
      <t xml:space="preserve">Step 1. </t>
    </r>
    <r>
      <rPr>
        <sz val="11"/>
        <color theme="1"/>
        <rFont val="Calibri"/>
        <family val="2"/>
        <scheme val="minor"/>
      </rPr>
      <t>Enter the borrower’s total average FTE between February 15, 2020 and April 26, 2020. Follow the same method that was used to calculate Average FTE above.</t>
    </r>
  </si>
  <si>
    <r>
      <rPr>
        <b/>
        <sz val="11"/>
        <color theme="1"/>
        <rFont val="Calibri"/>
        <family val="2"/>
        <scheme val="minor"/>
      </rPr>
      <t xml:space="preserve">Step 2. </t>
    </r>
    <r>
      <rPr>
        <sz val="11"/>
        <color theme="1"/>
        <rFont val="Calibri"/>
        <family val="2"/>
        <scheme val="minor"/>
      </rPr>
      <t xml:space="preserve">Enter the borrower’s total FTE in the Borrower’s pay period inclusive of February 15, 2020. Follow the same method that was used in step 1. </t>
    </r>
  </si>
  <si>
    <r>
      <rPr>
        <b/>
        <sz val="11"/>
        <color theme="1"/>
        <rFont val="Calibri"/>
        <family val="2"/>
        <scheme val="minor"/>
      </rPr>
      <t>Step 4.</t>
    </r>
    <r>
      <rPr>
        <sz val="11"/>
        <color theme="1"/>
        <rFont val="Calibri"/>
        <family val="2"/>
        <scheme val="minor"/>
      </rPr>
      <t xml:space="preserve"> Enter the borrower’s total FTE as of June 30, 2020.</t>
    </r>
  </si>
  <si>
    <r>
      <t xml:space="preserve">There are areas of the Act where additional clarification from the Treasury and SBA is needed. </t>
    </r>
    <r>
      <rPr>
        <b/>
        <i/>
        <sz val="16"/>
        <color theme="1"/>
        <rFont val="Calibri"/>
        <family val="2"/>
        <scheme val="minor"/>
      </rPr>
      <t>Your judgement and interpretations of the Act may be necessary.</t>
    </r>
    <r>
      <rPr>
        <i/>
        <sz val="16"/>
        <color theme="1"/>
        <rFont val="Calibri"/>
        <family val="2"/>
        <scheme val="minor"/>
      </rPr>
      <t xml:space="preserve">   </t>
    </r>
  </si>
  <si>
    <r>
      <rPr>
        <b/>
        <sz val="11"/>
        <color theme="1"/>
        <rFont val="Calibri"/>
        <family val="2"/>
        <scheme val="minor"/>
      </rPr>
      <t xml:space="preserve">Step 5. </t>
    </r>
    <r>
      <rPr>
        <sz val="11"/>
        <color theme="1"/>
        <rFont val="Calibri"/>
        <family val="2"/>
        <scheme val="minor"/>
      </rPr>
      <t>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r>
  </si>
  <si>
    <t>See Payroll Accumulator tab for detailed information</t>
  </si>
  <si>
    <r>
      <t>* For employees who were employed at any point during the covered period or alternative covered period whose principal place of residence is in the US; and
* received compensation at an annualized rate of</t>
    </r>
    <r>
      <rPr>
        <b/>
        <sz val="11"/>
        <color rgb="FFFF0000"/>
        <rFont val="Calibri"/>
        <family val="2"/>
        <scheme val="minor"/>
      </rPr>
      <t xml:space="preserve"> less than or equal to $100,000 for all pay periods in 2019 or were not employed at any point in 2019</t>
    </r>
    <r>
      <rPr>
        <sz val="11"/>
        <color theme="1"/>
        <rFont val="Calibri"/>
        <family val="2"/>
        <scheme val="minor"/>
      </rPr>
      <t>.</t>
    </r>
  </si>
  <si>
    <t>Will carry over from FTE Input</t>
  </si>
  <si>
    <r>
      <rPr>
        <b/>
        <sz val="11"/>
        <color theme="1"/>
        <rFont val="Calibri"/>
        <family val="2"/>
        <scheme val="minor"/>
      </rPr>
      <t xml:space="preserve">Line 1. </t>
    </r>
    <r>
      <rPr>
        <sz val="11"/>
        <color theme="1"/>
        <rFont val="Calibri"/>
        <family val="2"/>
        <scheme val="minor"/>
      </rPr>
      <t>Enter Cash Compensation (Box 1) from PPP Schedule A Worksheet, Table 1</t>
    </r>
  </si>
  <si>
    <r>
      <rPr>
        <b/>
        <sz val="11"/>
        <color theme="1"/>
        <rFont val="Calibri"/>
        <family val="2"/>
        <scheme val="minor"/>
      </rPr>
      <t>Line 2.</t>
    </r>
    <r>
      <rPr>
        <sz val="11"/>
        <color theme="1"/>
        <rFont val="Calibri"/>
        <family val="2"/>
        <scheme val="minor"/>
      </rPr>
      <t xml:space="preserve"> Enter Average FTE (Box 2) from PPP Schedule A Worksheet, Table 1</t>
    </r>
  </si>
  <si>
    <r>
      <rPr>
        <b/>
        <sz val="11"/>
        <color theme="1"/>
        <rFont val="Calibri"/>
        <family val="2"/>
        <scheme val="minor"/>
      </rPr>
      <t>Line 3.</t>
    </r>
    <r>
      <rPr>
        <sz val="11"/>
        <color theme="1"/>
        <rFont val="Calibri"/>
        <family val="2"/>
        <scheme val="minor"/>
      </rPr>
      <t xml:space="preserve"> Enter Salary/Hourly Wage Reduction (Box 3) from PPP Schedule A Worksheet, Table 1</t>
    </r>
  </si>
  <si>
    <r>
      <t xml:space="preserve">If the average annual salary or hourly wage for each employee listed on the PPP Schedule A Worksheet, Table 1 during the Covered Period or the Alternative Payroll Covered Period was at least 75% of such employee’s average annual salary or hourly wage between January 1, 2020 and March 31, 2020, check the box on the forgiveness application and enter 0 on line 3. </t>
    </r>
    <r>
      <rPr>
        <i/>
        <sz val="11"/>
        <color rgb="FFFF0000"/>
        <rFont val="Calibri"/>
        <family val="2"/>
        <scheme val="minor"/>
      </rPr>
      <t>Line 3 will become zero based on the functionality of this spreadsheet, if applicable</t>
    </r>
  </si>
  <si>
    <r>
      <rPr>
        <b/>
        <sz val="11"/>
        <color theme="1"/>
        <rFont val="Calibri"/>
        <family val="2"/>
        <scheme val="minor"/>
      </rPr>
      <t>Line 4.</t>
    </r>
    <r>
      <rPr>
        <sz val="11"/>
        <color theme="1"/>
        <rFont val="Calibri"/>
        <family val="2"/>
        <scheme val="minor"/>
      </rPr>
      <t xml:space="preserve"> Enter Cash Compensation (Box 4) from PPP Schedule A Worksheet, Table 2</t>
    </r>
  </si>
  <si>
    <r>
      <rPr>
        <b/>
        <sz val="11"/>
        <color theme="1"/>
        <rFont val="Calibri"/>
        <family val="2"/>
        <scheme val="minor"/>
      </rPr>
      <t>Line 5.</t>
    </r>
    <r>
      <rPr>
        <sz val="11"/>
        <color theme="1"/>
        <rFont val="Calibri"/>
        <family val="2"/>
        <scheme val="minor"/>
      </rPr>
      <t xml:space="preserve"> Enter Average FTE (Box 5) from PPP Schedule A Worksheet, Table 2</t>
    </r>
  </si>
  <si>
    <r>
      <rPr>
        <b/>
        <sz val="11"/>
        <color theme="1"/>
        <rFont val="Calibri"/>
        <family val="2"/>
        <scheme val="minor"/>
      </rPr>
      <t>Line 6.</t>
    </r>
    <r>
      <rPr>
        <sz val="11"/>
        <color theme="1"/>
        <rFont val="Calibri"/>
        <family val="2"/>
        <scheme val="minor"/>
      </rPr>
      <t xml:space="preserve"> Total amount paid  for employer contributions for employee health insurance</t>
    </r>
  </si>
  <si>
    <r>
      <rPr>
        <b/>
        <sz val="11"/>
        <color theme="1"/>
        <rFont val="Calibri"/>
        <family val="2"/>
        <scheme val="minor"/>
      </rPr>
      <t xml:space="preserve">Line 7. </t>
    </r>
    <r>
      <rPr>
        <sz val="11"/>
        <color theme="1"/>
        <rFont val="Calibri"/>
        <family val="2"/>
        <scheme val="minor"/>
      </rPr>
      <t>Total amount paid  for employer contributions to employee retirement plans</t>
    </r>
  </si>
  <si>
    <r>
      <rPr>
        <b/>
        <sz val="11"/>
        <color theme="1"/>
        <rFont val="Calibri"/>
        <family val="2"/>
        <scheme val="minor"/>
      </rPr>
      <t xml:space="preserve">Line 8. </t>
    </r>
    <r>
      <rPr>
        <sz val="11"/>
        <color theme="1"/>
        <rFont val="Calibri"/>
        <family val="2"/>
        <scheme val="minor"/>
      </rPr>
      <t>Total amount paid by Borrower for employer state and local taxes assessed on employee compensation</t>
    </r>
  </si>
  <si>
    <t>Will carry to PPP Forgiveness Calculator</t>
  </si>
  <si>
    <r>
      <rPr>
        <b/>
        <sz val="11"/>
        <color theme="1"/>
        <rFont val="Calibri"/>
        <family val="2"/>
        <scheme val="minor"/>
      </rPr>
      <t>Line 11.</t>
    </r>
    <r>
      <rPr>
        <sz val="11"/>
        <color theme="1"/>
        <rFont val="Calibri"/>
        <family val="2"/>
        <scheme val="minor"/>
      </rPr>
      <t xml:space="preserve"> Average FTE during the Borrower’s chosen reference period</t>
    </r>
  </si>
  <si>
    <r>
      <rPr>
        <b/>
        <sz val="11"/>
        <color theme="1"/>
        <rFont val="Calibri"/>
        <family val="2"/>
        <scheme val="minor"/>
      </rPr>
      <t xml:space="preserve">Line 12. </t>
    </r>
    <r>
      <rPr>
        <sz val="11"/>
        <color theme="1"/>
        <rFont val="Calibri"/>
        <family val="2"/>
        <scheme val="minor"/>
      </rPr>
      <t>Total Average FTE (add lines 2 and 5)</t>
    </r>
  </si>
  <si>
    <r>
      <rPr>
        <b/>
        <sz val="11"/>
        <color theme="1"/>
        <rFont val="Calibri"/>
        <family val="2"/>
        <scheme val="minor"/>
      </rPr>
      <t>Line 13.</t>
    </r>
    <r>
      <rPr>
        <sz val="11"/>
        <color theme="1"/>
        <rFont val="Calibri"/>
        <family val="2"/>
        <scheme val="minor"/>
      </rPr>
      <t xml:space="preserve"> FTE Reduction Quotient (divide line 12 by line 11) or will become 1.0 if FTE Safe Harbor is met</t>
    </r>
  </si>
  <si>
    <t>Generated from FTE Input</t>
  </si>
  <si>
    <t>Green cells carried over from applicable worksheets</t>
  </si>
  <si>
    <t xml:space="preserve">Do not include owner-employees, self-employed individuals, or partners </t>
  </si>
  <si>
    <t>Do not include owner-employees, self-employed individuals or partners</t>
  </si>
  <si>
    <t>PPP Loan Amount</t>
  </si>
  <si>
    <r>
      <t xml:space="preserve">Forgiveness amount </t>
    </r>
    <r>
      <rPr>
        <sz val="9"/>
        <color theme="1"/>
        <rFont val="Calibri"/>
        <family val="2"/>
        <scheme val="minor"/>
      </rPr>
      <t>(smallest of line 8, 9 and 10)</t>
    </r>
  </si>
  <si>
    <t>(1)</t>
  </si>
  <si>
    <t>Enter the following for employees who:
-Were employed at any point during the covered period or alternative covered period whose principal place of residence is in the US; and</t>
  </si>
  <si>
    <r>
      <t xml:space="preserve">Received compensation at an annualized rate of </t>
    </r>
    <r>
      <rPr>
        <b/>
        <sz val="11"/>
        <color rgb="FFFF0000"/>
        <rFont val="Calibri"/>
        <family val="2"/>
        <scheme val="minor"/>
      </rPr>
      <t>less than or equal to $100,000</t>
    </r>
    <r>
      <rPr>
        <b/>
        <sz val="11"/>
        <color theme="1"/>
        <rFont val="Calibri"/>
        <family val="2"/>
        <scheme val="minor"/>
      </rPr>
      <t xml:space="preserve"> for all pay periods in 2019 </t>
    </r>
    <r>
      <rPr>
        <b/>
        <sz val="11"/>
        <color rgb="FFFF0000"/>
        <rFont val="Calibri"/>
        <family val="2"/>
        <scheme val="minor"/>
      </rPr>
      <t>or were not employed at any point in 2019</t>
    </r>
  </si>
  <si>
    <r>
      <t>Received compensation at an annualized rate</t>
    </r>
    <r>
      <rPr>
        <b/>
        <sz val="11"/>
        <color rgb="FFFF0000"/>
        <rFont val="Calibri"/>
        <family val="2"/>
        <scheme val="minor"/>
      </rPr>
      <t xml:space="preserve"> more than $100,000 for any pay period in 2019.</t>
    </r>
  </si>
  <si>
    <t xml:space="preserve">NOTE: Owners are not included in FTEs per the SBA Forgiveness Application released on May 15, 2020. </t>
  </si>
  <si>
    <t>a. The average number of FTE employees on payroll employed by the Borrower between February 15, 2019 and June 30, 2019:</t>
  </si>
  <si>
    <t xml:space="preserve">c. The average number of FTE employees on payroll employed by the Borrower between February 15, 2019 and June 30, 2019; </t>
  </si>
  <si>
    <t>Comment on average number of FTE calculation in this section:</t>
  </si>
  <si>
    <r>
      <t xml:space="preserve">The original language in this section indicates to calculate the average number of FTE employees </t>
    </r>
    <r>
      <rPr>
        <b/>
        <sz val="11"/>
        <color theme="1"/>
        <rFont val="Calibri"/>
        <family val="2"/>
        <scheme val="minor"/>
      </rPr>
      <t>per month</t>
    </r>
    <r>
      <rPr>
        <sz val="11"/>
        <color theme="1"/>
        <rFont val="Calibri"/>
        <family val="2"/>
        <scheme val="minor"/>
      </rPr>
      <t xml:space="preserve">. However, as demonstrated in the section below, other areas of the application simply ask for a total average of FTEs. Due to the complexities of calculating a monthly average FTE and inconsistency within the application, we recommend applying the total average number of FTE employees in this section. </t>
    </r>
  </si>
  <si>
    <t>This section populates from the FTE input tab.</t>
  </si>
  <si>
    <r>
      <rPr>
        <b/>
        <sz val="11"/>
        <color theme="1"/>
        <rFont val="Calibri"/>
        <family val="2"/>
        <scheme val="minor"/>
      </rPr>
      <t xml:space="preserve">Only include in Table 2 employees who: </t>
    </r>
    <r>
      <rPr>
        <sz val="11"/>
        <color theme="1"/>
        <rFont val="Calibri"/>
        <family val="2"/>
        <scheme val="minor"/>
      </rPr>
      <t xml:space="preserve">
-employees who were employed at any point during the covered period or alternative covered period whose principal place of residence is in the US; and
-received compensation at an annualized rate </t>
    </r>
    <r>
      <rPr>
        <b/>
        <sz val="11"/>
        <color rgb="FFFF0000"/>
        <rFont val="Calibri"/>
        <family val="2"/>
        <scheme val="minor"/>
      </rPr>
      <t>more than $100,000 for any pay period in 2019.</t>
    </r>
  </si>
  <si>
    <r>
      <rPr>
        <b/>
        <sz val="11"/>
        <color theme="1"/>
        <rFont val="Calibri"/>
        <family val="2"/>
        <scheme val="minor"/>
      </rPr>
      <t xml:space="preserve">Note 2: Average FTE </t>
    </r>
    <r>
      <rPr>
        <sz val="11"/>
        <color theme="1"/>
        <rFont val="Calibri"/>
        <family val="2"/>
        <scheme val="minor"/>
      </rPr>
      <t>-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The SBA guidance does not address how to calculate FTE if paid other than salary or hourly (i.e. piece work). AICPA recommends SBA use a wage based proxy of 40 hours/week * $7.25/hour to determine FTE for those employees.</t>
    </r>
  </si>
  <si>
    <t>8 week pro-rated 2019 compensation - Not to exceed $15,385
(B)</t>
  </si>
  <si>
    <t>Lesser of (A) or (B)</t>
  </si>
  <si>
    <t>Comparative Period: You are allowed to select the period you use. The comparison period with fewer FTEs will help maximize loan forgiveness.</t>
  </si>
  <si>
    <t>This section is generated by the FTE Input tracker.</t>
  </si>
  <si>
    <t xml:space="preserve">If you have reduced the number of employees or the average paid hours of your employees between January 1, 2020 and the end of the Covered Period, this will generate 0 and lines 11 and 12 will be completed. </t>
  </si>
  <si>
    <t>If you have not, line 13 will become 1.0</t>
  </si>
  <si>
    <t>b. The average number of FTE employees on payroll employed by the Borrower between January 1, 2020 and February 29, 2020;</t>
  </si>
  <si>
    <t>Businesses not in operation in 2019, must select this period</t>
  </si>
  <si>
    <t>See note 1 below</t>
  </si>
  <si>
    <t>between January 1, 2020 and February 29, 2020; OR any consecutive twelve week 
period between May 1, 2019 and September 15, 2019.</t>
  </si>
  <si>
    <t xml:space="preserve">  EIDL Emergency Grant</t>
  </si>
  <si>
    <r>
      <rPr>
        <b/>
        <sz val="11"/>
        <color theme="1"/>
        <rFont val="Calibri"/>
        <family val="2"/>
        <scheme val="minor"/>
      </rPr>
      <t>Step 3.</t>
    </r>
    <r>
      <rPr>
        <sz val="11"/>
        <color theme="1"/>
        <rFont val="Calibri"/>
        <family val="2"/>
        <scheme val="minor"/>
      </rPr>
      <t xml:space="preserve"> If the entry for step 2 is greater than step 1, proceed to step 4. Otherwise, the FTE Reduction Safe Harbor is not applicable and the Borrower must complete line 13 of PPP Schedule A by dividing line 12 by line 11 of that schedule. </t>
    </r>
    <r>
      <rPr>
        <sz val="11"/>
        <color rgb="FFFF0000"/>
        <rFont val="Calibri"/>
        <family val="2"/>
        <scheme val="minor"/>
      </rPr>
      <t xml:space="preserve">This spreadsheet will complete this Step. </t>
    </r>
  </si>
  <si>
    <r>
      <rPr>
        <b/>
        <sz val="11"/>
        <color theme="1"/>
        <rFont val="Calibri"/>
        <family val="2"/>
        <scheme val="minor"/>
      </rPr>
      <t>Step 5.</t>
    </r>
    <r>
      <rPr>
        <sz val="11"/>
        <color theme="1"/>
        <rFont val="Calibri"/>
        <family val="2"/>
        <scheme val="minor"/>
      </rPr>
      <t xml:space="preserve"> 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r>
    <r>
      <rPr>
        <sz val="11"/>
        <color rgb="FFFF0000"/>
        <rFont val="Calibri"/>
        <family val="2"/>
        <scheme val="minor"/>
      </rPr>
      <t xml:space="preserve">  This spreadsheet will complete this Step. </t>
    </r>
  </si>
  <si>
    <r>
      <t xml:space="preserve">The total costs cannot exceed 25% of the total forgiveness amount. </t>
    </r>
    <r>
      <rPr>
        <i/>
        <sz val="11"/>
        <color theme="1"/>
        <rFont val="Calibri"/>
        <family val="2"/>
        <scheme val="minor"/>
      </rPr>
      <t>This limitation will be applied in the "PPP Forgiveness Calculator" tab.</t>
    </r>
  </si>
  <si>
    <t>Electricity</t>
  </si>
  <si>
    <r>
      <rPr>
        <b/>
        <sz val="12"/>
        <color theme="1"/>
        <rFont val="Calibri"/>
        <family val="2"/>
        <scheme val="minor"/>
      </rPr>
      <t>NOTE:</t>
    </r>
    <r>
      <rPr>
        <sz val="12"/>
        <color theme="1"/>
        <rFont val="Calibri"/>
        <family val="2"/>
        <scheme val="minor"/>
      </rPr>
      <t xml:space="preserve"> Some lenders are requiring that PPP loan proceeds be put into a separate bank account. When the application for loan forgiveness is completed, documentation such as payroll reports, payroll tax returns, canceled checks, receipts, account statements, lease agreement or other documentation of payment will be required. For additional details on documentation requirements for forgiveness, refer to the SBA forgiveness application released on May 15, 2020.  Disbursing eligible costs from a separate account may assist in the documentation process.</t>
    </r>
  </si>
  <si>
    <t>Exclude employees whose principal place of residence is not in the United States</t>
  </si>
  <si>
    <t>Annual Salary or Hourly wage as of Feb. 15 (Step 2a)</t>
  </si>
  <si>
    <r>
      <t xml:space="preserve"> Annual Salary or Hourly wage as of June 30, 2020 (Step 2c)
</t>
    </r>
    <r>
      <rPr>
        <b/>
        <sz val="11"/>
        <color rgb="FFFF0000"/>
        <rFont val="Calibri"/>
        <family val="2"/>
        <scheme val="minor"/>
      </rPr>
      <t>See Note 8</t>
    </r>
  </si>
  <si>
    <t>Percentage of covered period wages less than 75% of prior quarter</t>
  </si>
  <si>
    <t>Is 2c greater than or equal to 2a?</t>
  </si>
  <si>
    <t>If hourly, average # hours worked per week during 8-week covered period</t>
  </si>
  <si>
    <t>If hourly, average # hours worked per week Jan 1 - March 31, 2020 (Step 3c)</t>
  </si>
  <si>
    <t>Salary/Hourly Wage Reduction after  Safe Harbor</t>
  </si>
  <si>
    <t>Paid Hourly (H); Salary (S); Other (O) 
This must be done to drive correct calculations in the following columns (See Note 4 below)</t>
  </si>
  <si>
    <r>
      <t xml:space="preserve">Run payroll reports by employee for the 8 week covered period or alternative covered period. </t>
    </r>
    <r>
      <rPr>
        <i/>
        <sz val="11"/>
        <color rgb="FF000000"/>
        <rFont val="Calibri"/>
        <family val="2"/>
        <scheme val="minor"/>
      </rPr>
      <t>See AICPA recommendation to SBA below.</t>
    </r>
  </si>
  <si>
    <t>Annual Salary/ Hourly Wage Reduction (Step 3b) (3a - 1a)</t>
  </si>
  <si>
    <t>For Hourly workers (Steps 3c and 3d) (# hours in Q1 x Reduction in 3a x 8 wks)</t>
  </si>
  <si>
    <t>For Salaried workers (Step 3e) (Salary reduction in 3b x 8 wks/52 wks)</t>
  </si>
  <si>
    <t xml:space="preserve">There are various time frames for which FTE data is needed. This worksheet will accumulate data the borrower should calculate following the information presented in the application. Be sure to thoroughly document your calculations and retain that documentation for the application process. Use a consistent methodology through all time periods to calculate FTEs. See Note 2 below for details on how to calculate FTE. </t>
  </si>
  <si>
    <t>The average number of FTE employees on payroll employed by the Borrower during the covered period or alternative covered period:</t>
  </si>
  <si>
    <t xml:space="preserve"> Wage
Change (Step 1a - Step 1b)
</t>
  </si>
  <si>
    <t xml:space="preserve">Is 2b greater than or equal to 2a? </t>
  </si>
  <si>
    <r>
      <t xml:space="preserve">* For employees who were employed at any point during the covered period or alternative covered period whose principal place of residence is in the US; and
* received compensation at an annualized rate of </t>
    </r>
    <r>
      <rPr>
        <b/>
        <sz val="11"/>
        <color rgb="FFFF0000"/>
        <rFont val="Calibri"/>
        <family val="2"/>
        <scheme val="minor"/>
      </rPr>
      <t>more than $100,000 for any pay period in 2019.</t>
    </r>
  </si>
  <si>
    <t>FTE Reduction Exceptions</t>
  </si>
  <si>
    <t>Enter as a positive number</t>
  </si>
  <si>
    <r>
      <t xml:space="preserve">OR - </t>
    </r>
    <r>
      <rPr>
        <b/>
        <sz val="11"/>
        <color rgb="FFFF0000"/>
        <rFont val="Calibri"/>
        <family val="2"/>
        <scheme val="minor"/>
      </rPr>
      <t>For seasonal employers only, SELECT YES FROM THE PULL DOWN LIST HERE</t>
    </r>
    <r>
      <rPr>
        <b/>
        <sz val="11"/>
        <color theme="1"/>
        <rFont val="Calibri"/>
        <family val="2"/>
        <scheme val="minor"/>
      </rPr>
      <t xml:space="preserve"> </t>
    </r>
    <r>
      <rPr>
        <b/>
        <sz val="11"/>
        <color rgb="FFFF0000"/>
        <rFont val="Calibri"/>
        <family val="2"/>
        <scheme val="minor"/>
      </rPr>
      <t>----------------------------------------------------------------------------------------------------------------------------------------------------------------------------------------------------&gt;</t>
    </r>
  </si>
  <si>
    <t xml:space="preserve">NOTE: This protectected worksheet will allow you to add rows for additional employees. After a row is added you must drag the formula down from the cells above. </t>
  </si>
  <si>
    <t>Helpful Hints</t>
  </si>
  <si>
    <t xml:space="preserve">Formulas in this spreadsheet are locked to maintain the integrity of the equations as they flow through the document. However, the ability to adjust rows and columns is not a locked feature. Depending on the sizing of a screen, certain rows or columns may appear cut off. Please re-size the applicable rows and columns as necessary to adjust to your computer's screen. </t>
  </si>
  <si>
    <t>*</t>
  </si>
  <si>
    <t xml:space="preserve">Line 1 payroll costs divided by .75 </t>
  </si>
  <si>
    <r>
      <rPr>
        <b/>
        <sz val="11"/>
        <color theme="1"/>
        <rFont val="Calibri"/>
        <family val="2"/>
        <scheme val="minor"/>
      </rPr>
      <t>Only include in Table 1 employees who:</t>
    </r>
    <r>
      <rPr>
        <sz val="11"/>
        <color theme="1"/>
        <rFont val="Calibri"/>
        <family val="2"/>
        <scheme val="minor"/>
      </rPr>
      <t xml:space="preserve">
-were employed at any point during the covered period or alternative covered period whose principal place of residence is in the US; and
-received compensation at an annualized rate of</t>
    </r>
    <r>
      <rPr>
        <sz val="11"/>
        <color rgb="FFFF0000"/>
        <rFont val="Calibri"/>
        <family val="2"/>
        <scheme val="minor"/>
      </rPr>
      <t xml:space="preserve"> </t>
    </r>
    <r>
      <rPr>
        <b/>
        <sz val="11"/>
        <color rgb="FFFF0000"/>
        <rFont val="Calibri"/>
        <family val="2"/>
        <scheme val="minor"/>
      </rPr>
      <t>less than or equal to $100,000 for all pay periods in 2019 or were not employed at any point in 2019
See Note 9 Below</t>
    </r>
  </si>
  <si>
    <t xml:space="preserve">This field will populate based on the data you entered on the PPP Forgiveness Calculator. For payroll costs, there is an option of using an alternative payroll covered period. The selection is being made on the PPP Forgiveness Tab and then flows through to this page. </t>
  </si>
  <si>
    <t>Date of Selected Payroll Covered Period:</t>
  </si>
  <si>
    <t>Weeks
Paid 
(Jan. 1 - March 31, 2020 is 13 weeks)</t>
  </si>
  <si>
    <t xml:space="preserve">Average Annual Salary or Hourly Wage (Step 1b)
</t>
  </si>
  <si>
    <t>Will show #DIV/0! until data is entered</t>
  </si>
  <si>
    <t>Will show #Div/0! until data entered</t>
  </si>
  <si>
    <t>Add: Accrued Interest on PPP Loan</t>
  </si>
  <si>
    <t>PPP Loan Forgiveness Calculation</t>
  </si>
  <si>
    <t>Tip:</t>
  </si>
  <si>
    <t>Determine if pay was reduced greater than 25%</t>
  </si>
  <si>
    <t>Schedule A Worksheet - Box 3 
(Sum of columns X &amp; Y)</t>
  </si>
  <si>
    <r>
      <rPr>
        <b/>
        <sz val="9"/>
        <color theme="1"/>
        <rFont val="Calibri"/>
        <family val="2"/>
        <scheme val="minor"/>
      </rPr>
      <t>Note 2 - Accrued interest:</t>
    </r>
    <r>
      <rPr>
        <sz val="9"/>
        <color theme="1"/>
        <rFont val="Calibri"/>
        <family val="2"/>
        <scheme val="minor"/>
      </rPr>
      <t xml:space="preserve"> Per Apr 2, 2020 Interim Final Rule 1, Section III (2) accrued interest is eligible for forgiveness. However, the SBA form 3508 issues on May 15, 2020 does not include interest.</t>
    </r>
  </si>
  <si>
    <r>
      <rPr>
        <b/>
        <sz val="9"/>
        <color theme="1"/>
        <rFont val="Calibri"/>
        <family val="2"/>
        <scheme val="minor"/>
      </rPr>
      <t xml:space="preserve">Note 3 - EIDL Grants: </t>
    </r>
    <r>
      <rPr>
        <sz val="9"/>
        <color theme="1"/>
        <rFont val="Calibri"/>
        <family val="2"/>
        <scheme val="minor"/>
      </rPr>
      <t>The Interim Final Rule released on April 2 indicated any proceeds from the EIDL Emergency Grant up to $10,000 will be deducted from the loan forgiveness amount on the PPP loan.  SBA Form 3508 indicates the SBA will deduct EIDL Advance Amounts from the forgiveness amount remitted to the Lender</t>
    </r>
  </si>
  <si>
    <r>
      <rPr>
        <b/>
        <sz val="11"/>
        <color theme="1"/>
        <rFont val="Calibri"/>
        <family val="2"/>
        <scheme val="minor"/>
      </rPr>
      <t xml:space="preserve">Note 1: </t>
    </r>
    <r>
      <rPr>
        <sz val="11"/>
        <color theme="1"/>
        <rFont val="Calibri"/>
        <family val="2"/>
        <scheme val="minor"/>
      </rPr>
      <t>The May 22, 2020 Interim Final Rule relating to Loan Forgiveness provides that no additional forgiveness is provided for retirement or health insurance contributions for self-employed individuals, including Schedule C filers and general partners.  Therefore, costs related to Schedule C filers and general partners should not be included in non-cash compensation costs for retirement or health insurance contributions.</t>
    </r>
  </si>
  <si>
    <r>
      <rPr>
        <b/>
        <sz val="11"/>
        <color theme="1"/>
        <rFont val="Calibri"/>
        <family val="2"/>
        <scheme val="minor"/>
      </rPr>
      <t xml:space="preserve">Note 1: FTE Reduction Exceptions - </t>
    </r>
    <r>
      <rPr>
        <sz val="11"/>
        <color theme="1"/>
        <rFont val="Calibri"/>
        <family val="2"/>
        <scheme val="minor"/>
      </rPr>
      <t>Indicate the FTE of (1) any positions for which the Borrower made a good-faith, written offer to rehire an employee during the Covered Period or the Alternative Payroll Covered Period which was rejected by the employee; and (2) any employees who during the Covered Period or the Alternative Payroll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 Maintain appropriate documentation to support using this exception. Include employees for Table 1 and Table 2 on this line.</t>
    </r>
  </si>
  <si>
    <r>
      <t>Note 6: Salary/Wage Reduction Safe Harbor -</t>
    </r>
    <r>
      <rPr>
        <sz val="11"/>
        <color theme="1"/>
        <rFont val="Calibri"/>
        <family val="2"/>
        <scheme val="minor"/>
      </rPr>
      <t xml:space="preserve"> Please refer to page 7 of the SBA form 3508, which is the forgiveness application for additional details on these calculations.</t>
    </r>
  </si>
  <si>
    <r>
      <rPr>
        <b/>
        <sz val="11"/>
        <color theme="1"/>
        <rFont val="Calibri"/>
        <family val="2"/>
        <scheme val="minor"/>
      </rPr>
      <t>Note 7: AICPA Assumption</t>
    </r>
    <r>
      <rPr>
        <sz val="11"/>
        <color theme="1"/>
        <rFont val="Calibri"/>
        <family val="2"/>
        <scheme val="minor"/>
      </rPr>
      <t xml:space="preserve"> - SBA form 3508 states to enter the average annual salary or hourly wage as of June 30, 2020 in this step. Because this is as of a specific date, an average would not be necessary here and the AICPA is recommending to simply enter the annual salary or hourly wage of June 30, 2020. </t>
    </r>
  </si>
  <si>
    <r>
      <t xml:space="preserve">Note 8: Employees to include/exclude on this worksheet - </t>
    </r>
    <r>
      <rPr>
        <sz val="11"/>
        <color theme="1"/>
        <rFont val="Calibri"/>
        <family val="2"/>
        <scheme val="minor"/>
      </rPr>
      <t xml:space="preserve">In addition to the employee exclusions noted directly on the application, additional guidance will address how to account for employees who were not employed in Q1 2020. Users may exclude those employees from this worksheet until additional guidance is released to allow this calculation to function as designed. </t>
    </r>
  </si>
  <si>
    <t>For owner-employees without additional employees, self-employed individuals, or independent contractors; please enter FTEs as 1 in the following cells: N18 OR P18 and R21 OR R24.</t>
  </si>
  <si>
    <t>The added rows must be added right after the last row of blue input cells.  Rows cannot be added in the table other than at the end of the table.</t>
  </si>
  <si>
    <t>See note 2 below</t>
  </si>
  <si>
    <t>Draft as of May 29, 2020</t>
  </si>
  <si>
    <t>Updated: 5/29/2020</t>
  </si>
  <si>
    <t xml:space="preserve">The worksheet is locked to maintain the integrity of the formulas. All other cells cannot be edited or changed. </t>
  </si>
  <si>
    <t>This template is based on interpretations of the CARES Act and guidance released through May 22, 2020. See links to guidance at:</t>
  </si>
  <si>
    <r>
      <rPr>
        <b/>
        <sz val="12"/>
        <color theme="1"/>
        <rFont val="Calibri"/>
        <family val="2"/>
        <scheme val="minor"/>
      </rPr>
      <t>NOTE:</t>
    </r>
    <r>
      <rPr>
        <sz val="12"/>
        <color theme="1"/>
        <rFont val="Calibri"/>
        <family val="2"/>
        <scheme val="minor"/>
      </rPr>
      <t xml:space="preserve"> This template is based on interpretations of the CARES Act and guidance released through May 22, 2020. See links to guidance at: </t>
    </r>
  </si>
  <si>
    <r>
      <rPr>
        <b/>
        <sz val="12"/>
        <color theme="1"/>
        <rFont val="Calibri"/>
        <family val="2"/>
        <scheme val="minor"/>
      </rPr>
      <t>NOTE:</t>
    </r>
    <r>
      <rPr>
        <sz val="12"/>
        <color theme="1"/>
        <rFont val="Calibri"/>
        <family val="2"/>
        <scheme val="minor"/>
      </rPr>
      <t xml:space="preserve"> This template is based on interpretations of the CARES Act and guidance released through May 22, 2020. See links to guidance at:</t>
    </r>
  </si>
  <si>
    <r>
      <rPr>
        <b/>
        <sz val="12"/>
        <color theme="1"/>
        <rFont val="Calibri"/>
        <family val="2"/>
        <scheme val="minor"/>
      </rPr>
      <t xml:space="preserve">NOTE: </t>
    </r>
    <r>
      <rPr>
        <sz val="12"/>
        <color theme="1"/>
        <rFont val="Calibri"/>
        <family val="2"/>
        <scheme val="minor"/>
      </rPr>
      <t>This template is based on interpretations of the CARES Act and guidance released through May 22, 2020. See links to guidance at:</t>
    </r>
  </si>
  <si>
    <r>
      <rPr>
        <b/>
        <sz val="12"/>
        <color theme="1"/>
        <rFont val="Calibri"/>
        <family val="2"/>
        <scheme val="minor"/>
      </rPr>
      <t xml:space="preserve">NOTE: </t>
    </r>
    <r>
      <rPr>
        <sz val="12"/>
        <color theme="1"/>
        <rFont val="Calibri"/>
        <family val="2"/>
        <scheme val="minor"/>
      </rPr>
      <t xml:space="preserve">This template is based on interpretations of the CARES Act and guidance released through May 22, 2020. </t>
    </r>
  </si>
  <si>
    <r>
      <rPr>
        <b/>
        <sz val="16"/>
        <color theme="1"/>
        <rFont val="Calibri"/>
        <family val="2"/>
        <scheme val="minor"/>
      </rPr>
      <t xml:space="preserve">NOTE: </t>
    </r>
    <r>
      <rPr>
        <sz val="16"/>
        <color theme="1"/>
        <rFont val="Calibri"/>
        <family val="2"/>
        <scheme val="minor"/>
      </rPr>
      <t>This template is based on interpretations of the CARES Act and guidance released through May 22, 2020. See links to guidance at:</t>
    </r>
  </si>
  <si>
    <r>
      <rPr>
        <b/>
        <sz val="11"/>
        <color theme="1"/>
        <rFont val="Calibri"/>
        <family val="2"/>
        <scheme val="minor"/>
      </rPr>
      <t>Note 5: Owner compensation</t>
    </r>
    <r>
      <rPr>
        <sz val="11"/>
        <color theme="1"/>
        <rFont val="Calibri"/>
        <family val="2"/>
        <scheme val="minor"/>
      </rPr>
      <t xml:space="preserve"> - Per instructions to SBA forgiveness application, enter any amounts paid to owners (owner-employees, a self-employed individual, or general partners). This amount is capped at $15,385 (the eight-week equivalent of $100,000 per year) for each individual or the eight-week equivalent of their applicable compensation in 2019, whichever is lower. See Interim Final Rule on Loan Forgiveness released on May 22 for more details. Key components of the caps are summarized below:
- Lesser of 8/52 of 2019 compensation or $15,385 
- $15,385 per individual </t>
    </r>
    <r>
      <rPr>
        <b/>
        <sz val="11"/>
        <color theme="1"/>
        <rFont val="Calibri"/>
        <family val="2"/>
        <scheme val="minor"/>
      </rPr>
      <t xml:space="preserve">in total across all businesses
</t>
    </r>
    <r>
      <rPr>
        <sz val="11"/>
        <color theme="1"/>
        <rFont val="Calibri"/>
        <family val="2"/>
        <scheme val="minor"/>
      </rPr>
      <t xml:space="preserve">- </t>
    </r>
    <r>
      <rPr>
        <b/>
        <sz val="11"/>
        <color theme="1"/>
        <rFont val="Calibri"/>
        <family val="2"/>
        <scheme val="minor"/>
      </rPr>
      <t xml:space="preserve">Owner-employees: </t>
    </r>
    <r>
      <rPr>
        <sz val="11"/>
        <color theme="1"/>
        <rFont val="Calibri"/>
        <family val="2"/>
        <scheme val="minor"/>
      </rPr>
      <t xml:space="preserve">Capped at 2019 cash compensation and employer retirement and health care 
- </t>
    </r>
    <r>
      <rPr>
        <b/>
        <sz val="11"/>
        <color theme="1"/>
        <rFont val="Calibri"/>
        <family val="2"/>
        <scheme val="minor"/>
      </rPr>
      <t>Schedule C filers</t>
    </r>
    <r>
      <rPr>
        <sz val="11"/>
        <color theme="1"/>
        <rFont val="Calibri"/>
        <family val="2"/>
        <scheme val="minor"/>
      </rPr>
      <t xml:space="preserve">: Capped at owner compensation replacement based on 2019 net profit: 8/52 of 2019 Schedule C Line 31
</t>
    </r>
    <r>
      <rPr>
        <b/>
        <sz val="11"/>
        <color theme="1"/>
        <rFont val="Calibri"/>
        <family val="2"/>
        <scheme val="minor"/>
      </rPr>
      <t>- General Partners:</t>
    </r>
    <r>
      <rPr>
        <sz val="11"/>
        <color theme="1"/>
        <rFont val="Calibri"/>
        <family val="2"/>
        <scheme val="minor"/>
      </rPr>
      <t xml:space="preserve"> Capped at 2019 SE earnings multiplied by 0.9235 (SE earnings are reduced by claimed section 179 expense deduction, unreimbursed partnership expenses, and depletion from oil and gas properties.)
- </t>
    </r>
    <r>
      <rPr>
        <b/>
        <sz val="11"/>
        <color theme="1"/>
        <rFont val="Calibri"/>
        <family val="2"/>
        <scheme val="minor"/>
      </rPr>
      <t>No additional forgiveness is provided for retirement or health insurance for self-employed and general partners</t>
    </r>
    <r>
      <rPr>
        <sz val="11"/>
        <color theme="1"/>
        <rFont val="Calibri"/>
        <family val="2"/>
        <scheme val="minor"/>
      </rPr>
      <t>, as such expenses are paid out of their net self-employment income.</t>
    </r>
  </si>
  <si>
    <t>Forgiveness Safe Harbor
See Note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</si>
</sst>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_);_(* \(#,##0\);_(* &quot;-&quot;??_);_(@_)"/>
    <numFmt numFmtId="165" formatCode="m/d/yy;@"/>
    <numFmt numFmtId="166" formatCode="_(* #,##0.0_);_(* \(#,##0.0\);_(* &quot;-&quot;??_);_(@_)"/>
    <numFmt numFmtId="167" formatCode="0.0"/>
    <numFmt numFmtId="168" formatCode="_(* #,##0.00_);_(* \(#,##0.00\);_(* &quot;-&quot;_);_(@_)"/>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rgb="FFFF0000"/>
      <name val="Calibri"/>
      <family val="2"/>
      <scheme val="minor"/>
    </font>
    <font>
      <b/>
      <sz val="11"/>
      <color rgb="FFFF0000"/>
      <name val="Calibri"/>
      <family val="2"/>
      <scheme val="minor"/>
    </font>
    <font>
      <b/>
      <sz val="16"/>
      <color rgb="FFFF0000"/>
      <name val="Calibri"/>
      <family val="2"/>
      <scheme val="minor"/>
    </font>
    <font>
      <b/>
      <sz val="16"/>
      <color theme="1"/>
      <name val="Calibri"/>
      <family val="2"/>
      <scheme val="minor"/>
    </font>
    <font>
      <sz val="11"/>
      <color indexed="8"/>
      <name val="Calibri"/>
      <family val="2"/>
      <scheme val="minor"/>
    </font>
    <font>
      <b/>
      <sz val="11"/>
      <color indexed="8"/>
      <name val="Calibri"/>
      <family val="2"/>
      <scheme val="minor"/>
    </font>
    <font>
      <sz val="11"/>
      <color rgb="FFFF0000"/>
      <name val="Calibri"/>
      <family val="2"/>
      <scheme val="minor"/>
    </font>
    <font>
      <u/>
      <sz val="11"/>
      <color theme="10"/>
      <name val="Calibri"/>
      <family val="2"/>
      <scheme val="minor"/>
    </font>
    <font>
      <b/>
      <sz val="14"/>
      <name val="Calibri"/>
      <family val="2"/>
      <scheme val="minor"/>
    </font>
    <font>
      <sz val="16"/>
      <color theme="1"/>
      <name val="Calibri"/>
      <family val="2"/>
      <scheme val="minor"/>
    </font>
    <font>
      <b/>
      <i/>
      <sz val="16"/>
      <color theme="1"/>
      <name val="Calibri"/>
      <family val="2"/>
      <scheme val="minor"/>
    </font>
    <font>
      <u/>
      <sz val="16"/>
      <color theme="10"/>
      <name val="Calibri"/>
      <family val="2"/>
      <scheme val="minor"/>
    </font>
    <font>
      <b/>
      <i/>
      <sz val="14"/>
      <name val="Calibri"/>
      <family val="2"/>
      <scheme val="minor"/>
    </font>
    <font>
      <b/>
      <sz val="16"/>
      <color rgb="FF72246C"/>
      <name val="Calibri"/>
      <family val="2"/>
      <scheme val="minor"/>
    </font>
    <font>
      <b/>
      <sz val="14"/>
      <color rgb="FF72246C"/>
      <name val="Calibri"/>
      <family val="2"/>
      <scheme val="minor"/>
    </font>
    <font>
      <b/>
      <i/>
      <sz val="11"/>
      <color rgb="FFFF0000"/>
      <name val="Calibri"/>
      <family val="2"/>
      <scheme val="minor"/>
    </font>
    <font>
      <i/>
      <sz val="10"/>
      <color theme="1"/>
      <name val="Calibri"/>
      <family val="2"/>
      <scheme val="minor"/>
    </font>
    <font>
      <b/>
      <sz val="12"/>
      <color rgb="FF72246C"/>
      <name val="Calibri"/>
      <family val="2"/>
      <scheme val="minor"/>
    </font>
    <font>
      <i/>
      <sz val="11"/>
      <color indexed="8"/>
      <name val="Calibri"/>
      <family val="2"/>
      <scheme val="minor"/>
    </font>
    <font>
      <b/>
      <sz val="12"/>
      <color theme="1"/>
      <name val="Calibri"/>
      <family val="2"/>
      <scheme val="minor"/>
    </font>
    <font>
      <i/>
      <sz val="14"/>
      <color rgb="FF72246C"/>
      <name val="Calibri"/>
      <family val="2"/>
      <scheme val="minor"/>
    </font>
    <font>
      <i/>
      <sz val="16"/>
      <color theme="1"/>
      <name val="Calibri"/>
      <family val="2"/>
      <scheme val="minor"/>
    </font>
    <font>
      <i/>
      <sz val="11"/>
      <color theme="1"/>
      <name val="Calibri"/>
      <family val="2"/>
      <scheme val="minor"/>
    </font>
    <font>
      <i/>
      <sz val="14"/>
      <color theme="1"/>
      <name val="Calibri"/>
      <family val="2"/>
      <scheme val="minor"/>
    </font>
    <font>
      <i/>
      <sz val="11"/>
      <color rgb="FF00000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1"/>
      <name val="Calibri"/>
      <family val="2"/>
      <scheme val="minor"/>
    </font>
    <font>
      <i/>
      <sz val="9"/>
      <color theme="1"/>
      <name val="Calibri"/>
      <family val="2"/>
      <scheme val="minor"/>
    </font>
    <font>
      <b/>
      <sz val="9"/>
      <color theme="1"/>
      <name val="Calibri"/>
      <family val="2"/>
      <scheme val="minor"/>
    </font>
    <font>
      <b/>
      <i/>
      <sz val="10"/>
      <name val="Calibri"/>
      <family val="2"/>
      <scheme val="minor"/>
    </font>
    <font>
      <b/>
      <sz val="14"/>
      <color rgb="FFFF0000"/>
      <name val="Calibri"/>
      <family val="2"/>
      <scheme val="minor"/>
    </font>
    <font>
      <b/>
      <strike/>
      <sz val="11"/>
      <color indexed="8"/>
      <name val="Calibri"/>
      <family val="2"/>
      <scheme val="minor"/>
    </font>
    <font>
      <b/>
      <sz val="11"/>
      <name val="Calibri"/>
      <family val="2"/>
      <scheme val="minor"/>
    </font>
    <font>
      <sz val="14"/>
      <name val="Calibri"/>
      <family val="2"/>
      <scheme val="minor"/>
    </font>
    <font>
      <i/>
      <sz val="11"/>
      <name val="Calibri"/>
      <family val="2"/>
      <scheme val="minor"/>
    </font>
    <font>
      <i/>
      <sz val="9"/>
      <name val="Calibri"/>
      <family val="2"/>
      <scheme val="minor"/>
    </font>
    <font>
      <sz val="14"/>
      <color indexed="8"/>
      <name val="Calibri"/>
      <family val="2"/>
      <scheme val="minor"/>
    </font>
    <font>
      <sz val="9"/>
      <name val="Calibri"/>
      <family val="2"/>
      <scheme val="minor"/>
    </font>
    <font>
      <b/>
      <sz val="9"/>
      <name val="Calibri"/>
      <family val="2"/>
      <scheme val="minor"/>
    </font>
    <font>
      <b/>
      <i/>
      <sz val="9"/>
      <name val="Calibri"/>
      <family val="2"/>
      <scheme val="minor"/>
    </font>
    <font>
      <u/>
      <sz val="12"/>
      <color theme="10"/>
      <name val="Calibri"/>
      <family val="2"/>
      <scheme val="minor"/>
    </font>
    <font>
      <b/>
      <i/>
      <sz val="12"/>
      <color theme="1"/>
      <name val="Calibri"/>
      <family val="2"/>
      <scheme val="minor"/>
    </font>
    <font>
      <i/>
      <sz val="12"/>
      <color theme="1"/>
      <name val="Calibri"/>
      <family val="2"/>
      <scheme val="minor"/>
    </font>
    <font>
      <u/>
      <sz val="11"/>
      <color theme="1"/>
      <name val="Calibri"/>
      <family val="2"/>
      <scheme val="minor"/>
    </font>
    <font>
      <b/>
      <u/>
      <sz val="11"/>
      <color theme="1"/>
      <name val="Calibri"/>
      <family val="2"/>
      <scheme val="minor"/>
    </font>
    <font>
      <sz val="9"/>
      <color rgb="FFFF0000"/>
      <name val="Calibri"/>
      <family val="2"/>
      <scheme val="minor"/>
    </font>
    <font>
      <b/>
      <i/>
      <sz val="11"/>
      <color theme="1"/>
      <name val="Calibri"/>
      <family val="2"/>
      <scheme val="minor"/>
    </font>
    <font>
      <i/>
      <sz val="10"/>
      <color rgb="FFFF0000"/>
      <name val="Calibri"/>
      <family val="2"/>
      <scheme val="minor"/>
    </font>
    <font>
      <b/>
      <sz val="36"/>
      <color rgb="FF72246C"/>
      <name val="Calibri"/>
      <family val="2"/>
      <scheme val="minor"/>
    </font>
    <font>
      <b/>
      <sz val="28"/>
      <color rgb="FF72246C"/>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9BC2E6"/>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14999847407452621"/>
        <bgColor indexed="64"/>
      </patternFill>
    </fill>
  </fills>
  <borders count="37">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9" fillId="0" borderId="0"/>
    <xf numFmtId="9" fontId="9"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569">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2"/>
    <xf numFmtId="14" fontId="9" fillId="0" borderId="0" xfId="2" applyNumberFormat="1"/>
    <xf numFmtId="41" fontId="9" fillId="0" borderId="0" xfId="2" applyNumberFormat="1"/>
    <xf numFmtId="0" fontId="10" fillId="0" borderId="0" xfId="2" applyFont="1"/>
    <xf numFmtId="0" fontId="0" fillId="0" borderId="0" xfId="0" applyFont="1" applyAlignment="1">
      <alignment horizontal="left"/>
    </xf>
    <xf numFmtId="0" fontId="13" fillId="2" borderId="0" xfId="0" applyFont="1" applyFill="1" applyAlignment="1">
      <alignment vertical="center"/>
    </xf>
    <xf numFmtId="0" fontId="4" fillId="2" borderId="0" xfId="0" applyFont="1" applyFill="1"/>
    <xf numFmtId="0" fontId="14" fillId="2" borderId="0" xfId="0" applyFont="1" applyFill="1" applyAlignment="1">
      <alignment wrapText="1"/>
    </xf>
    <xf numFmtId="0" fontId="0" fillId="0" borderId="0" xfId="0" applyFill="1"/>
    <xf numFmtId="0" fontId="16" fillId="0" borderId="0" xfId="5" applyFont="1" applyFill="1" applyAlignment="1">
      <alignment horizontal="left" vertical="center"/>
    </xf>
    <xf numFmtId="0" fontId="16" fillId="0" borderId="0" xfId="5" applyFont="1" applyFill="1" applyAlignment="1">
      <alignment horizontal="center"/>
    </xf>
    <xf numFmtId="0" fontId="17" fillId="0" borderId="0" xfId="0" applyFont="1"/>
    <xf numFmtId="0" fontId="0" fillId="0" borderId="0" xfId="0" applyBorder="1"/>
    <xf numFmtId="0" fontId="18" fillId="0" borderId="0" xfId="0" applyFont="1"/>
    <xf numFmtId="0" fontId="19" fillId="0" borderId="0" xfId="0" applyFont="1"/>
    <xf numFmtId="0" fontId="0" fillId="0" borderId="0" xfId="0" applyFont="1" applyAlignment="1">
      <alignment horizontal="left" wrapText="1"/>
    </xf>
    <xf numFmtId="0" fontId="9" fillId="0" borderId="0" xfId="2" applyBorder="1"/>
    <xf numFmtId="165" fontId="10" fillId="0" borderId="0" xfId="2" applyNumberFormat="1" applyFont="1"/>
    <xf numFmtId="41" fontId="9" fillId="0" borderId="0" xfId="2" applyNumberFormat="1" applyBorder="1"/>
    <xf numFmtId="0" fontId="22" fillId="0" borderId="0" xfId="0" applyFont="1"/>
    <xf numFmtId="164" fontId="9" fillId="4" borderId="0" xfId="4" applyNumberFormat="1" applyFont="1" applyFill="1"/>
    <xf numFmtId="164" fontId="9" fillId="0" borderId="0" xfId="4" applyNumberFormat="1" applyFont="1" applyBorder="1"/>
    <xf numFmtId="164" fontId="9" fillId="0" borderId="0" xfId="4" applyNumberFormat="1" applyFont="1"/>
    <xf numFmtId="164" fontId="9" fillId="4" borderId="2" xfId="4" applyNumberFormat="1" applyFont="1" applyFill="1" applyBorder="1"/>
    <xf numFmtId="164" fontId="9" fillId="0" borderId="11" xfId="4" applyNumberFormat="1" applyFont="1" applyBorder="1"/>
    <xf numFmtId="0" fontId="11" fillId="0" borderId="0" xfId="0" applyFont="1"/>
    <xf numFmtId="0" fontId="0" fillId="0" borderId="4" xfId="0" applyBorder="1"/>
    <xf numFmtId="0" fontId="0" fillId="0" borderId="6" xfId="0" applyBorder="1"/>
    <xf numFmtId="0" fontId="0" fillId="0" borderId="7" xfId="0" applyBorder="1"/>
    <xf numFmtId="0" fontId="2" fillId="0" borderId="6" xfId="0" applyFont="1" applyBorder="1"/>
    <xf numFmtId="0" fontId="0" fillId="0" borderId="8" xfId="0" applyBorder="1"/>
    <xf numFmtId="0" fontId="0" fillId="0" borderId="0" xfId="0" applyFont="1" applyFill="1" applyBorder="1" applyAlignment="1">
      <alignment wrapText="1"/>
    </xf>
    <xf numFmtId="0" fontId="0" fillId="0" borderId="0" xfId="0" applyFont="1" applyFill="1" applyBorder="1"/>
    <xf numFmtId="0" fontId="0" fillId="0" borderId="0" xfId="0" applyBorder="1" applyAlignment="1">
      <alignment wrapText="1"/>
    </xf>
    <xf numFmtId="14" fontId="9" fillId="0" borderId="0" xfId="2" applyNumberFormat="1" applyFill="1" applyBorder="1"/>
    <xf numFmtId="0" fontId="9" fillId="0" borderId="0" xfId="2" applyFill="1" applyBorder="1"/>
    <xf numFmtId="9" fontId="9" fillId="0" borderId="0" xfId="1" applyFont="1" applyFill="1" applyBorder="1"/>
    <xf numFmtId="0" fontId="0" fillId="0" borderId="0" xfId="0" applyAlignment="1">
      <alignment horizontal="right"/>
    </xf>
    <xf numFmtId="9" fontId="9" fillId="0" borderId="0" xfId="1" applyFont="1" applyFill="1" applyBorder="1" applyAlignment="1">
      <alignment horizontal="center"/>
    </xf>
    <xf numFmtId="14" fontId="10" fillId="0" borderId="0" xfId="2" applyNumberFormat="1" applyFont="1" applyFill="1" applyBorder="1"/>
    <xf numFmtId="14" fontId="23" fillId="0" borderId="0" xfId="2" applyNumberFormat="1" applyFont="1" applyFill="1" applyBorder="1"/>
    <xf numFmtId="164" fontId="0" fillId="0" borderId="0" xfId="4" applyNumberFormat="1" applyFont="1" applyFill="1" applyBorder="1"/>
    <xf numFmtId="164" fontId="0" fillId="0" borderId="0" xfId="0" applyNumberFormat="1" applyBorder="1"/>
    <xf numFmtId="0" fontId="9" fillId="0" borderId="0" xfId="2" applyFill="1"/>
    <xf numFmtId="164" fontId="9" fillId="0" borderId="0" xfId="4" applyNumberFormat="1" applyFont="1" applyFill="1" applyBorder="1"/>
    <xf numFmtId="0" fontId="0" fillId="5" borderId="13" xfId="0" applyFill="1" applyBorder="1"/>
    <xf numFmtId="0" fontId="0" fillId="5" borderId="14" xfId="0" applyFill="1" applyBorder="1"/>
    <xf numFmtId="0" fontId="16" fillId="2" borderId="0" xfId="5" applyFont="1" applyFill="1" applyAlignment="1">
      <alignment horizontal="left"/>
    </xf>
    <xf numFmtId="164" fontId="0" fillId="0" borderId="0" xfId="0" applyNumberFormat="1" applyAlignment="1">
      <alignment horizontal="right"/>
    </xf>
    <xf numFmtId="0" fontId="19" fillId="5" borderId="1" xfId="0" applyFont="1" applyFill="1" applyBorder="1"/>
    <xf numFmtId="0" fontId="20" fillId="0" borderId="0" xfId="2" applyFont="1" applyFill="1" applyBorder="1"/>
    <xf numFmtId="0" fontId="25" fillId="0" borderId="0" xfId="0" applyFont="1"/>
    <xf numFmtId="0" fontId="4" fillId="4" borderId="0" xfId="0" applyFont="1" applyFill="1"/>
    <xf numFmtId="0" fontId="4" fillId="0" borderId="0" xfId="0" applyFont="1" applyFill="1"/>
    <xf numFmtId="0" fontId="14" fillId="2" borderId="0" xfId="0" applyFont="1" applyFill="1" applyAlignment="1"/>
    <xf numFmtId="0" fontId="14" fillId="0" borderId="0" xfId="0" applyFont="1" applyFill="1" applyAlignment="1"/>
    <xf numFmtId="0" fontId="14" fillId="0" borderId="0" xfId="0" applyFont="1" applyFill="1" applyAlignment="1">
      <alignment wrapText="1"/>
    </xf>
    <xf numFmtId="0" fontId="16" fillId="0" borderId="0" xfId="5" applyFont="1" applyFill="1" applyAlignment="1"/>
    <xf numFmtId="14" fontId="9" fillId="6" borderId="0" xfId="2" applyNumberFormat="1" applyFill="1"/>
    <xf numFmtId="0" fontId="11" fillId="0" borderId="0" xfId="2" applyFont="1" applyFill="1"/>
    <xf numFmtId="0" fontId="19" fillId="0" borderId="0" xfId="0" applyFont="1" applyFill="1"/>
    <xf numFmtId="0" fontId="2" fillId="0" borderId="0" xfId="0" applyFont="1" applyBorder="1" applyAlignment="1">
      <alignment wrapText="1"/>
    </xf>
    <xf numFmtId="0" fontId="28" fillId="0" borderId="0" xfId="0" applyFont="1"/>
    <xf numFmtId="0" fontId="0" fillId="0" borderId="0" xfId="0" applyBorder="1" applyAlignment="1">
      <alignment horizontal="center"/>
    </xf>
    <xf numFmtId="164" fontId="0" fillId="0" borderId="0" xfId="0" applyNumberFormat="1" applyBorder="1" applyAlignment="1">
      <alignment horizontal="right"/>
    </xf>
    <xf numFmtId="164" fontId="0" fillId="4" borderId="0" xfId="4" applyNumberFormat="1" applyFont="1" applyFill="1" applyBorder="1"/>
    <xf numFmtId="0" fontId="0" fillId="0" borderId="8" xfId="0" applyFill="1" applyBorder="1"/>
    <xf numFmtId="0" fontId="21" fillId="0" borderId="0" xfId="0" applyFont="1"/>
    <xf numFmtId="0" fontId="31" fillId="0" borderId="0" xfId="0" applyFont="1" applyFill="1" applyBorder="1" applyAlignment="1">
      <alignment horizontal="center"/>
    </xf>
    <xf numFmtId="0" fontId="0" fillId="0" borderId="0" xfId="0" applyFill="1" applyBorder="1" applyAlignment="1">
      <alignment horizontal="left" vertical="top" wrapText="1"/>
    </xf>
    <xf numFmtId="0" fontId="33" fillId="0" borderId="0" xfId="0" applyFont="1"/>
    <xf numFmtId="0" fontId="0" fillId="0" borderId="0" xfId="0"/>
    <xf numFmtId="0" fontId="0" fillId="0" borderId="0" xfId="0" applyFill="1"/>
    <xf numFmtId="0" fontId="0" fillId="0" borderId="9" xfId="0" applyBorder="1"/>
    <xf numFmtId="0" fontId="0" fillId="0" borderId="10" xfId="0" applyBorder="1"/>
    <xf numFmtId="0" fontId="0" fillId="0" borderId="6" xfId="0" applyFill="1" applyBorder="1"/>
    <xf numFmtId="0" fontId="0" fillId="0" borderId="0" xfId="0" applyFill="1" applyBorder="1"/>
    <xf numFmtId="0" fontId="0" fillId="0" borderId="0" xfId="0" applyAlignment="1">
      <alignment wrapText="1"/>
    </xf>
    <xf numFmtId="0" fontId="14" fillId="0" borderId="0" xfId="0" applyFont="1" applyFill="1" applyAlignment="1">
      <alignment wrapText="1"/>
    </xf>
    <xf numFmtId="0" fontId="0" fillId="0" borderId="7" xfId="0" applyFill="1" applyBorder="1"/>
    <xf numFmtId="164" fontId="0" fillId="0" borderId="12" xfId="0" applyNumberFormat="1" applyBorder="1"/>
    <xf numFmtId="164" fontId="9" fillId="4" borderId="0" xfId="4" applyNumberFormat="1" applyFont="1" applyFill="1" applyBorder="1"/>
    <xf numFmtId="0" fontId="9" fillId="7" borderId="0" xfId="2" applyFill="1"/>
    <xf numFmtId="0" fontId="2" fillId="0" borderId="6" xfId="0" applyFont="1" applyFill="1" applyBorder="1"/>
    <xf numFmtId="0" fontId="36" fillId="0" borderId="0" xfId="0" applyFont="1" applyFill="1" applyBorder="1" applyAlignment="1">
      <alignment wrapText="1"/>
    </xf>
    <xf numFmtId="0" fontId="0" fillId="0" borderId="0" xfId="0" applyFill="1" applyAlignment="1"/>
    <xf numFmtId="0" fontId="36" fillId="0" borderId="0" xfId="0" applyFont="1" applyFill="1" applyBorder="1" applyAlignment="1"/>
    <xf numFmtId="0" fontId="37" fillId="0" borderId="0" xfId="0" applyFont="1"/>
    <xf numFmtId="0" fontId="0" fillId="0" borderId="0" xfId="0" applyFont="1" applyBorder="1" applyAlignment="1">
      <alignment horizontal="left" wrapText="1"/>
    </xf>
    <xf numFmtId="0" fontId="0" fillId="0" borderId="0" xfId="0" applyFill="1" applyBorder="1" applyAlignment="1">
      <alignment horizontal="left" vertical="top" wrapText="1"/>
    </xf>
    <xf numFmtId="0" fontId="19" fillId="0" borderId="0" xfId="0" applyFont="1" applyAlignment="1">
      <alignment vertical="center"/>
    </xf>
    <xf numFmtId="0" fontId="11" fillId="0" borderId="0" xfId="2" applyFont="1"/>
    <xf numFmtId="0" fontId="5" fillId="0" borderId="0" xfId="2" applyFont="1" applyFill="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5" fillId="0" borderId="0" xfId="2" applyFont="1" applyAlignment="1">
      <alignment horizontal="left" wrapText="1"/>
    </xf>
    <xf numFmtId="0" fontId="7" fillId="0" borderId="0" xfId="0" applyFont="1" applyFill="1"/>
    <xf numFmtId="0" fontId="19" fillId="0" borderId="0" xfId="0" applyFont="1" applyFill="1" applyBorder="1"/>
    <xf numFmtId="0" fontId="19" fillId="5" borderId="5" xfId="0" applyFont="1" applyFill="1" applyBorder="1"/>
    <xf numFmtId="0" fontId="19" fillId="5" borderId="3" xfId="0" applyFont="1" applyFill="1" applyBorder="1"/>
    <xf numFmtId="0" fontId="19" fillId="5" borderId="4" xfId="0" applyFont="1" applyFill="1" applyBorder="1"/>
    <xf numFmtId="0" fontId="11" fillId="0" borderId="0" xfId="2" applyFont="1" applyBorder="1"/>
    <xf numFmtId="0" fontId="5" fillId="0" borderId="0" xfId="2" applyFont="1" applyBorder="1" applyAlignment="1">
      <alignment horizontal="left" wrapText="1"/>
    </xf>
    <xf numFmtId="0" fontId="11" fillId="0" borderId="7" xfId="2" applyFont="1" applyFill="1" applyBorder="1"/>
    <xf numFmtId="0" fontId="9" fillId="0" borderId="6" xfId="2" applyBorder="1"/>
    <xf numFmtId="0" fontId="9" fillId="0" borderId="7" xfId="2" applyBorder="1"/>
    <xf numFmtId="0" fontId="10" fillId="0" borderId="0" xfId="2" applyFont="1" applyBorder="1" applyAlignment="1">
      <alignment horizontal="center" vertical="center" wrapText="1"/>
    </xf>
    <xf numFmtId="14" fontId="0" fillId="4" borderId="7" xfId="0" applyNumberFormat="1" applyFill="1" applyBorder="1" applyAlignment="1">
      <alignment vertical="center"/>
    </xf>
    <xf numFmtId="0" fontId="0" fillId="0" borderId="0" xfId="0" applyFont="1" applyFill="1" applyBorder="1" applyAlignment="1">
      <alignment vertical="top" wrapText="1"/>
    </xf>
    <xf numFmtId="0" fontId="10" fillId="0" borderId="6" xfId="2" applyFont="1" applyBorder="1" applyAlignment="1">
      <alignment horizontal="left" vertical="center" wrapText="1"/>
    </xf>
    <xf numFmtId="0" fontId="38" fillId="0" borderId="2" xfId="2" applyFont="1" applyBorder="1" applyAlignment="1">
      <alignment wrapText="1"/>
    </xf>
    <xf numFmtId="0" fontId="38" fillId="0" borderId="2" xfId="2" applyFont="1" applyBorder="1" applyAlignment="1"/>
    <xf numFmtId="0" fontId="2" fillId="0" borderId="0" xfId="2" applyFont="1" applyAlignment="1">
      <alignment horizontal="left" vertical="center"/>
    </xf>
    <xf numFmtId="14" fontId="1" fillId="0" borderId="0" xfId="0" applyNumberFormat="1" applyFont="1" applyFill="1" applyAlignment="1">
      <alignment vertical="center"/>
    </xf>
    <xf numFmtId="0" fontId="1" fillId="0" borderId="0" xfId="0" applyFont="1" applyFill="1" applyBorder="1" applyAlignment="1">
      <alignment horizontal="left" vertical="top" wrapText="1"/>
    </xf>
    <xf numFmtId="0" fontId="1" fillId="0" borderId="0" xfId="2" applyFont="1"/>
    <xf numFmtId="0" fontId="2" fillId="0" borderId="0" xfId="2" applyFont="1" applyAlignment="1">
      <alignment horizontal="center" vertical="center" wrapText="1"/>
    </xf>
    <xf numFmtId="14" fontId="0" fillId="0" borderId="0" xfId="0" applyNumberFormat="1" applyFont="1" applyFill="1" applyAlignment="1">
      <alignment vertical="center"/>
    </xf>
    <xf numFmtId="0" fontId="11" fillId="0" borderId="0" xfId="0" applyFont="1" applyFill="1" applyBorder="1" applyAlignment="1"/>
    <xf numFmtId="0" fontId="11" fillId="0" borderId="0" xfId="0" applyFont="1" applyFill="1" applyBorder="1" applyAlignment="1">
      <alignment wrapText="1"/>
    </xf>
    <xf numFmtId="0" fontId="0" fillId="0" borderId="0" xfId="0" applyFont="1" applyFill="1" applyBorder="1" applyAlignment="1"/>
    <xf numFmtId="0" fontId="33" fillId="0" borderId="0" xfId="0" applyFont="1" applyFill="1"/>
    <xf numFmtId="0" fontId="33" fillId="0" borderId="0" xfId="0" applyFont="1" applyAlignment="1">
      <alignment horizontal="left"/>
    </xf>
    <xf numFmtId="0" fontId="11" fillId="0" borderId="0" xfId="0" applyFont="1" applyBorder="1" applyAlignment="1">
      <alignment wrapText="1"/>
    </xf>
    <xf numFmtId="0" fontId="11" fillId="0" borderId="7" xfId="0" applyFont="1" applyBorder="1" applyAlignment="1">
      <alignment wrapText="1"/>
    </xf>
    <xf numFmtId="0" fontId="14" fillId="2" borderId="0" xfId="0" applyFont="1" applyFill="1" applyAlignment="1">
      <alignment wrapText="1"/>
    </xf>
    <xf numFmtId="0" fontId="21" fillId="0" borderId="6" xfId="0" applyFont="1" applyFill="1" applyBorder="1" applyAlignment="1">
      <alignment horizontal="left" vertical="top" wrapText="1"/>
    </xf>
    <xf numFmtId="0" fontId="21" fillId="0" borderId="0" xfId="0" applyFont="1" applyFill="1" applyBorder="1" applyAlignment="1">
      <alignment horizontal="left" vertical="top" wrapText="1"/>
    </xf>
    <xf numFmtId="0" fontId="32" fillId="0" borderId="0" xfId="0" applyFont="1" applyBorder="1" applyAlignment="1">
      <alignment horizontal="left" vertical="top" wrapText="1"/>
    </xf>
    <xf numFmtId="0" fontId="10" fillId="0" borderId="2" xfId="2" applyFont="1" applyBorder="1" applyAlignment="1">
      <alignment horizontal="center"/>
    </xf>
    <xf numFmtId="0" fontId="33" fillId="0" borderId="6" xfId="2" applyFont="1" applyBorder="1"/>
    <xf numFmtId="0" fontId="41" fillId="0" borderId="6" xfId="2" applyFont="1" applyBorder="1" applyAlignment="1">
      <alignment horizontal="left" wrapText="1"/>
    </xf>
    <xf numFmtId="0" fontId="0" fillId="0" borderId="6" xfId="0" applyFont="1" applyFill="1" applyBorder="1" applyAlignment="1">
      <alignment wrapText="1"/>
    </xf>
    <xf numFmtId="0" fontId="0" fillId="0" borderId="0" xfId="0" applyFont="1" applyAlignment="1">
      <alignment horizontal="left" vertical="top" wrapText="1"/>
    </xf>
    <xf numFmtId="0" fontId="0" fillId="0" borderId="0" xfId="0" applyBorder="1" applyAlignment="1">
      <alignment horizontal="left" wrapText="1"/>
    </xf>
    <xf numFmtId="0" fontId="0" fillId="0" borderId="7" xfId="0" applyBorder="1" applyAlignment="1">
      <alignment horizontal="left" wrapText="1"/>
    </xf>
    <xf numFmtId="0" fontId="12" fillId="2" borderId="0" xfId="5" applyFill="1"/>
    <xf numFmtId="0" fontId="12" fillId="2" borderId="0" xfId="5" applyFill="1" applyAlignment="1"/>
    <xf numFmtId="164" fontId="9" fillId="7" borderId="11" xfId="4" applyNumberFormat="1" applyFont="1" applyFill="1" applyBorder="1"/>
    <xf numFmtId="0" fontId="10" fillId="0" borderId="18" xfId="2" applyFont="1" applyBorder="1" applyAlignment="1">
      <alignment horizontal="center"/>
    </xf>
    <xf numFmtId="0" fontId="10" fillId="0" borderId="19" xfId="2" applyFont="1" applyBorder="1" applyAlignment="1">
      <alignment horizontal="center" wrapText="1"/>
    </xf>
    <xf numFmtId="41" fontId="9" fillId="0" borderId="20" xfId="2" applyNumberFormat="1" applyBorder="1"/>
    <xf numFmtId="41" fontId="9" fillId="0" borderId="21" xfId="2" applyNumberFormat="1" applyFill="1" applyBorder="1"/>
    <xf numFmtId="164" fontId="9" fillId="4" borderId="20" xfId="4" applyNumberFormat="1" applyFont="1" applyFill="1" applyBorder="1"/>
    <xf numFmtId="164" fontId="9" fillId="0" borderId="21" xfId="4" applyNumberFormat="1" applyFont="1" applyFill="1" applyBorder="1"/>
    <xf numFmtId="164" fontId="9" fillId="4" borderId="18" xfId="4" applyNumberFormat="1" applyFont="1" applyFill="1" applyBorder="1"/>
    <xf numFmtId="164" fontId="9" fillId="0" borderId="20" xfId="4" applyNumberFormat="1" applyFont="1" applyBorder="1"/>
    <xf numFmtId="41" fontId="9" fillId="0" borderId="0" xfId="2" applyNumberFormat="1" applyFill="1" applyBorder="1"/>
    <xf numFmtId="164" fontId="9" fillId="0" borderId="19" xfId="4" applyNumberFormat="1" applyFont="1" applyFill="1" applyBorder="1"/>
    <xf numFmtId="164" fontId="9" fillId="0" borderId="23" xfId="4" applyNumberFormat="1" applyFont="1" applyBorder="1"/>
    <xf numFmtId="0" fontId="0" fillId="0" borderId="0" xfId="0" applyFont="1" applyFill="1" applyBorder="1" applyAlignment="1">
      <alignment horizontal="center"/>
    </xf>
    <xf numFmtId="0" fontId="0" fillId="0" borderId="0" xfId="0" applyFont="1" applyBorder="1"/>
    <xf numFmtId="0" fontId="0" fillId="0" borderId="9" xfId="0" applyFont="1" applyBorder="1"/>
    <xf numFmtId="0" fontId="2" fillId="0" borderId="6" xfId="0" applyFont="1" applyFill="1" applyBorder="1" applyAlignment="1">
      <alignment horizontal="left" vertical="top"/>
    </xf>
    <xf numFmtId="0" fontId="31" fillId="0" borderId="0" xfId="0" applyFont="1"/>
    <xf numFmtId="164" fontId="0" fillId="7" borderId="0" xfId="4" applyNumberFormat="1" applyFont="1" applyFill="1" applyBorder="1"/>
    <xf numFmtId="164" fontId="0" fillId="7" borderId="2" xfId="4" applyNumberFormat="1" applyFont="1" applyFill="1" applyBorder="1"/>
    <xf numFmtId="0" fontId="42" fillId="0" borderId="0" xfId="2" applyFont="1" applyBorder="1" applyAlignment="1">
      <alignment horizontal="left" vertical="top" wrapText="1"/>
    </xf>
    <xf numFmtId="0" fontId="41" fillId="0" borderId="0" xfId="2" applyFont="1" applyBorder="1" applyAlignment="1">
      <alignment vertical="top" wrapText="1"/>
    </xf>
    <xf numFmtId="0" fontId="44" fillId="0" borderId="0" xfId="2" applyFont="1" applyBorder="1" applyAlignment="1">
      <alignment wrapText="1"/>
    </xf>
    <xf numFmtId="0" fontId="21" fillId="0" borderId="6" xfId="0" applyFont="1" applyFill="1" applyBorder="1" applyAlignment="1">
      <alignment wrapText="1"/>
    </xf>
    <xf numFmtId="0" fontId="21" fillId="0" borderId="0" xfId="0" applyFont="1" applyFill="1" applyAlignment="1">
      <alignment wrapText="1"/>
    </xf>
    <xf numFmtId="0" fontId="31" fillId="0" borderId="0" xfId="0" applyFont="1" applyFill="1"/>
    <xf numFmtId="0" fontId="31" fillId="0" borderId="0" xfId="0" applyFont="1" applyBorder="1"/>
    <xf numFmtId="0" fontId="32" fillId="2" borderId="4" xfId="0" applyFont="1" applyFill="1" applyBorder="1" applyAlignment="1">
      <alignment horizontal="left" wrapText="1"/>
    </xf>
    <xf numFmtId="0" fontId="32" fillId="2" borderId="6" xfId="0" applyFont="1" applyFill="1" applyBorder="1"/>
    <xf numFmtId="0" fontId="47" fillId="2" borderId="0" xfId="5" applyFont="1" applyFill="1" applyBorder="1" applyAlignment="1"/>
    <xf numFmtId="0" fontId="32" fillId="2" borderId="0" xfId="0" applyFont="1" applyFill="1" applyBorder="1"/>
    <xf numFmtId="0" fontId="47" fillId="2" borderId="0" xfId="5" applyFont="1" applyFill="1" applyAlignment="1"/>
    <xf numFmtId="0" fontId="32" fillId="2" borderId="7" xfId="0" applyFont="1" applyFill="1" applyBorder="1"/>
    <xf numFmtId="0" fontId="32" fillId="0" borderId="0" xfId="0" applyFont="1" applyBorder="1" applyAlignment="1">
      <alignment vertical="top" wrapText="1"/>
    </xf>
    <xf numFmtId="0" fontId="43" fillId="7" borderId="0" xfId="2" applyFont="1" applyFill="1"/>
    <xf numFmtId="0" fontId="0" fillId="7" borderId="0" xfId="0" applyFill="1"/>
    <xf numFmtId="0" fontId="0" fillId="0" borderId="0" xfId="0" applyAlignment="1">
      <alignment horizontal="center" vertical="top" wrapText="1"/>
    </xf>
    <xf numFmtId="0" fontId="0" fillId="0" borderId="2" xfId="0" applyBorder="1"/>
    <xf numFmtId="0" fontId="0" fillId="0" borderId="6" xfId="0" applyBorder="1" applyAlignment="1">
      <alignment horizontal="left" vertical="top" wrapText="1"/>
    </xf>
    <xf numFmtId="0" fontId="0" fillId="0" borderId="0" xfId="0" applyBorder="1" applyAlignment="1">
      <alignment horizontal="left" vertical="top" wrapText="1"/>
    </xf>
    <xf numFmtId="0" fontId="33" fillId="0" borderId="6" xfId="0" applyFont="1" applyBorder="1" applyAlignment="1">
      <alignment horizontal="left"/>
    </xf>
    <xf numFmtId="0" fontId="33" fillId="0" borderId="0" xfId="0" applyFont="1" applyBorder="1" applyAlignment="1">
      <alignment horizontal="left" wrapText="1"/>
    </xf>
    <xf numFmtId="0" fontId="33" fillId="0" borderId="6" xfId="0" applyFont="1" applyBorder="1" applyAlignment="1"/>
    <xf numFmtId="0" fontId="33" fillId="0" borderId="0" xfId="0" applyFont="1" applyBorder="1" applyAlignment="1">
      <alignment wrapText="1"/>
    </xf>
    <xf numFmtId="14" fontId="23" fillId="8" borderId="0" xfId="2" applyNumberFormat="1" applyFont="1" applyFill="1" applyBorder="1"/>
    <xf numFmtId="0" fontId="9" fillId="8" borderId="0" xfId="2" applyFill="1" applyBorder="1"/>
    <xf numFmtId="49" fontId="32" fillId="0" borderId="0" xfId="4" applyNumberFormat="1" applyFont="1" applyFill="1" applyBorder="1" applyAlignment="1">
      <alignment wrapText="1"/>
    </xf>
    <xf numFmtId="14" fontId="10" fillId="8" borderId="0" xfId="2" applyNumberFormat="1" applyFont="1" applyFill="1" applyBorder="1"/>
    <xf numFmtId="0" fontId="2" fillId="0" borderId="0" xfId="0" applyFont="1" applyFill="1" applyAlignment="1">
      <alignment wrapText="1"/>
    </xf>
    <xf numFmtId="0" fontId="31" fillId="0" borderId="0" xfId="0" applyFont="1" applyFill="1" applyAlignment="1">
      <alignment horizontal="center"/>
    </xf>
    <xf numFmtId="0" fontId="0" fillId="0" borderId="0" xfId="0" applyFill="1" applyAlignment="1">
      <alignment horizontal="right"/>
    </xf>
    <xf numFmtId="0" fontId="30" fillId="0" borderId="0" xfId="0" applyFont="1" applyFill="1" applyAlignment="1">
      <alignment horizontal="left" vertical="top" wrapText="1"/>
    </xf>
    <xf numFmtId="0" fontId="0" fillId="0" borderId="6" xfId="0" applyBorder="1" applyAlignment="1">
      <alignment horizontal="left"/>
    </xf>
    <xf numFmtId="0" fontId="0" fillId="0" borderId="0" xfId="0" applyFill="1" applyAlignment="1">
      <alignment vertical="top"/>
    </xf>
    <xf numFmtId="0" fontId="2" fillId="0" borderId="0" xfId="0" applyFont="1" applyFill="1" applyBorder="1" applyAlignment="1">
      <alignment horizontal="center" vertical="center" wrapText="1"/>
    </xf>
    <xf numFmtId="0" fontId="0" fillId="4" borderId="0" xfId="0" applyFill="1"/>
    <xf numFmtId="0" fontId="0" fillId="0" borderId="20" xfId="0" applyBorder="1" applyAlignment="1">
      <alignment vertical="top" wrapText="1"/>
    </xf>
    <xf numFmtId="0" fontId="0" fillId="0" borderId="0" xfId="0" applyBorder="1" applyAlignment="1">
      <alignment vertical="top" wrapText="1"/>
    </xf>
    <xf numFmtId="0" fontId="0" fillId="0" borderId="21" xfId="0" applyBorder="1" applyAlignment="1">
      <alignment vertical="top" wrapText="1"/>
    </xf>
    <xf numFmtId="164" fontId="0" fillId="4" borderId="20" xfId="4" applyNumberFormat="1" applyFont="1" applyFill="1" applyBorder="1" applyAlignment="1">
      <alignment horizontal="center" wrapText="1"/>
    </xf>
    <xf numFmtId="164" fontId="0" fillId="0" borderId="0" xfId="4" applyNumberFormat="1" applyFont="1" applyFill="1" applyBorder="1" applyAlignment="1">
      <alignment wrapText="1"/>
    </xf>
    <xf numFmtId="0" fontId="0" fillId="0" borderId="20" xfId="0" applyBorder="1"/>
    <xf numFmtId="0" fontId="0" fillId="0" borderId="21" xfId="0" applyBorder="1"/>
    <xf numFmtId="0" fontId="0" fillId="0" borderId="18" xfId="0" applyBorder="1"/>
    <xf numFmtId="0" fontId="0" fillId="0" borderId="19" xfId="0" applyBorder="1"/>
    <xf numFmtId="164" fontId="0" fillId="4" borderId="20" xfId="4" applyNumberFormat="1" applyFont="1" applyFill="1" applyBorder="1" applyAlignment="1">
      <alignment wrapText="1"/>
    </xf>
    <xf numFmtId="164" fontId="0" fillId="0" borderId="25" xfId="0" applyNumberFormat="1" applyBorder="1"/>
    <xf numFmtId="0" fontId="31" fillId="0" borderId="0" xfId="0" applyFont="1" applyBorder="1" applyAlignment="1">
      <alignment horizontal="center"/>
    </xf>
    <xf numFmtId="0" fontId="0" fillId="0" borderId="2" xfId="0" applyBorder="1" applyAlignment="1">
      <alignment horizontal="right"/>
    </xf>
    <xf numFmtId="0" fontId="21" fillId="0" borderId="20" xfId="0" applyFont="1" applyFill="1" applyBorder="1" applyAlignment="1">
      <alignment horizontal="center" vertical="center" wrapText="1"/>
    </xf>
    <xf numFmtId="9" fontId="0" fillId="0" borderId="0" xfId="1" applyFont="1" applyBorder="1" applyAlignment="1">
      <alignment horizontal="right" wrapText="1"/>
    </xf>
    <xf numFmtId="9" fontId="0" fillId="0" borderId="0" xfId="1" applyNumberFormat="1" applyFont="1" applyBorder="1" applyAlignment="1">
      <alignment horizontal="right" wrapText="1"/>
    </xf>
    <xf numFmtId="0" fontId="6" fillId="0" borderId="20" xfId="0" applyFont="1" applyFill="1" applyBorder="1" applyAlignment="1">
      <alignment wrapText="1"/>
    </xf>
    <xf numFmtId="0" fontId="6" fillId="0" borderId="0" xfId="0" applyFont="1" applyFill="1" applyBorder="1" applyAlignment="1">
      <alignment wrapText="1"/>
    </xf>
    <xf numFmtId="0" fontId="0" fillId="4" borderId="0" xfId="0" applyFill="1" applyBorder="1"/>
    <xf numFmtId="0" fontId="2" fillId="0" borderId="2" xfId="0" applyFont="1" applyBorder="1" applyAlignment="1">
      <alignment wrapText="1"/>
    </xf>
    <xf numFmtId="0" fontId="39" fillId="0" borderId="2" xfId="0" applyFont="1" applyBorder="1" applyAlignment="1">
      <alignment horizont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0" fillId="0" borderId="0" xfId="0" applyFont="1" applyFill="1" applyBorder="1" applyAlignment="1">
      <alignment vertical="top" wrapText="1"/>
    </xf>
    <xf numFmtId="0" fontId="0" fillId="0" borderId="0" xfId="0" applyFont="1" applyAlignment="1">
      <alignment horizontal="left" vertical="top"/>
    </xf>
    <xf numFmtId="0" fontId="35" fillId="7" borderId="2" xfId="0" applyFont="1" applyFill="1" applyBorder="1" applyAlignment="1">
      <alignment horizontal="center" wrapText="1"/>
    </xf>
    <xf numFmtId="0" fontId="39" fillId="4" borderId="0" xfId="0" applyFont="1" applyFill="1" applyBorder="1" applyAlignment="1">
      <alignment horizontal="center" wrapText="1"/>
    </xf>
    <xf numFmtId="0" fontId="2" fillId="4" borderId="0" xfId="0" applyFont="1" applyFill="1" applyBorder="1" applyAlignment="1">
      <alignment horizontal="left" vertical="top" wrapText="1"/>
    </xf>
    <xf numFmtId="0" fontId="30" fillId="0" borderId="0" xfId="0" applyFont="1" applyFill="1" applyBorder="1" applyAlignment="1">
      <alignment horizontal="left" vertical="top" wrapText="1"/>
    </xf>
    <xf numFmtId="0" fontId="24" fillId="0" borderId="0" xfId="0" applyFont="1" applyFill="1" applyBorder="1" applyAlignment="1">
      <alignment wrapText="1"/>
    </xf>
    <xf numFmtId="0" fontId="0" fillId="0" borderId="0" xfId="0" applyFill="1" applyBorder="1" applyAlignment="1">
      <alignment vertical="top" wrapText="1"/>
    </xf>
    <xf numFmtId="0" fontId="2" fillId="9" borderId="0" xfId="0" applyFont="1" applyFill="1" applyBorder="1" applyAlignment="1">
      <alignment vertical="top" wrapText="1"/>
    </xf>
    <xf numFmtId="0" fontId="2" fillId="9" borderId="6" xfId="0" applyFont="1" applyFill="1" applyBorder="1" applyAlignment="1">
      <alignment vertical="top" wrapText="1"/>
    </xf>
    <xf numFmtId="0" fontId="24" fillId="0" borderId="7" xfId="0" applyFont="1" applyFill="1" applyBorder="1" applyAlignment="1">
      <alignment wrapText="1"/>
    </xf>
    <xf numFmtId="0" fontId="2" fillId="0" borderId="30" xfId="0" applyFont="1" applyBorder="1" applyAlignment="1">
      <alignment wrapText="1"/>
    </xf>
    <xf numFmtId="0" fontId="2" fillId="0" borderId="7" xfId="0" applyFont="1" applyFill="1" applyBorder="1" applyAlignment="1">
      <alignment horizontal="center" vertical="center" wrapText="1"/>
    </xf>
    <xf numFmtId="0" fontId="2" fillId="4" borderId="6" xfId="0" applyFont="1" applyFill="1" applyBorder="1" applyAlignment="1">
      <alignment wrapText="1"/>
    </xf>
    <xf numFmtId="0" fontId="2" fillId="4" borderId="6" xfId="0" applyFont="1" applyFill="1" applyBorder="1" applyAlignment="1">
      <alignment horizontal="left" vertical="top" wrapText="1"/>
    </xf>
    <xf numFmtId="0" fontId="0" fillId="4" borderId="6" xfId="0" applyFill="1" applyBorder="1"/>
    <xf numFmtId="0" fontId="0" fillId="0" borderId="0" xfId="0" applyFill="1" applyBorder="1" applyAlignment="1">
      <alignment horizontal="right"/>
    </xf>
    <xf numFmtId="0" fontId="0" fillId="0" borderId="7" xfId="0" applyFill="1" applyBorder="1" applyAlignment="1">
      <alignment horizontal="right"/>
    </xf>
    <xf numFmtId="0" fontId="0" fillId="0" borderId="9" xfId="0" applyFill="1" applyBorder="1"/>
    <xf numFmtId="0" fontId="0" fillId="0" borderId="10" xfId="0" applyFill="1" applyBorder="1"/>
    <xf numFmtId="0" fontId="0" fillId="0" borderId="5" xfId="0" applyFill="1" applyBorder="1"/>
    <xf numFmtId="0" fontId="0" fillId="0" borderId="3" xfId="0" applyFill="1" applyBorder="1" applyAlignment="1">
      <alignment wrapText="1"/>
    </xf>
    <xf numFmtId="0" fontId="0" fillId="0" borderId="4" xfId="0" applyFill="1" applyBorder="1" applyAlignment="1">
      <alignment wrapText="1"/>
    </xf>
    <xf numFmtId="0" fontId="0" fillId="0" borderId="3" xfId="0" applyFill="1" applyBorder="1"/>
    <xf numFmtId="0" fontId="0" fillId="0" borderId="4" xfId="0" applyFill="1" applyBorder="1"/>
    <xf numFmtId="0" fontId="0" fillId="0" borderId="9" xfId="0" applyFill="1" applyBorder="1" applyAlignment="1">
      <alignment horizontal="right"/>
    </xf>
    <xf numFmtId="164" fontId="0" fillId="0" borderId="9" xfId="4" applyNumberFormat="1" applyFont="1" applyFill="1" applyBorder="1" applyAlignment="1">
      <alignment wrapText="1"/>
    </xf>
    <xf numFmtId="0" fontId="30" fillId="0" borderId="9" xfId="0" applyFont="1" applyFill="1" applyBorder="1" applyAlignment="1">
      <alignment horizontal="left" vertical="top" wrapText="1"/>
    </xf>
    <xf numFmtId="0" fontId="35" fillId="0" borderId="0" xfId="0" applyFont="1" applyFill="1" applyBorder="1" applyAlignment="1">
      <alignment horizontal="center" wrapText="1"/>
    </xf>
    <xf numFmtId="0" fontId="0" fillId="0" borderId="3" xfId="0" applyFill="1" applyBorder="1" applyAlignment="1">
      <alignment horizontal="right"/>
    </xf>
    <xf numFmtId="164" fontId="0" fillId="0" borderId="3" xfId="4" applyNumberFormat="1" applyFont="1" applyFill="1" applyBorder="1" applyAlignment="1">
      <alignment wrapText="1"/>
    </xf>
    <xf numFmtId="0" fontId="30" fillId="0" borderId="3" xfId="0" applyFont="1" applyFill="1" applyBorder="1" applyAlignment="1">
      <alignment horizontal="left" vertical="top" wrapText="1"/>
    </xf>
    <xf numFmtId="0" fontId="2" fillId="0" borderId="0" xfId="0" applyFont="1"/>
    <xf numFmtId="164" fontId="2" fillId="0" borderId="0" xfId="4" applyNumberFormat="1" applyFont="1" applyBorder="1"/>
    <xf numFmtId="0" fontId="27" fillId="0" borderId="0" xfId="0" applyFont="1"/>
    <xf numFmtId="0" fontId="2" fillId="0" borderId="0" xfId="0" applyFont="1" applyBorder="1"/>
    <xf numFmtId="164" fontId="0" fillId="7" borderId="12" xfId="4" applyNumberFormat="1" applyFont="1" applyFill="1" applyBorder="1"/>
    <xf numFmtId="164" fontId="2" fillId="0" borderId="0" xfId="4" applyNumberFormat="1" applyFont="1" applyFill="1" applyBorder="1"/>
    <xf numFmtId="0" fontId="35" fillId="7" borderId="32" xfId="0" applyFont="1" applyFill="1" applyBorder="1" applyAlignment="1">
      <alignment horizontal="center" wrapText="1"/>
    </xf>
    <xf numFmtId="0" fontId="2" fillId="0" borderId="24" xfId="0" applyFont="1" applyFill="1" applyBorder="1" applyAlignment="1">
      <alignment horizontal="center" wrapText="1"/>
    </xf>
    <xf numFmtId="0" fontId="24" fillId="0" borderId="2" xfId="0" applyFont="1" applyFill="1" applyBorder="1" applyAlignment="1">
      <alignment horizontal="center" wrapText="1"/>
    </xf>
    <xf numFmtId="0" fontId="43" fillId="0" borderId="0" xfId="2" applyFont="1" applyFill="1"/>
    <xf numFmtId="0" fontId="0" fillId="0" borderId="6" xfId="0" applyBorder="1" applyAlignment="1">
      <alignment horizontal="left" vertical="top" wrapText="1"/>
    </xf>
    <xf numFmtId="0" fontId="0" fillId="0" borderId="0" xfId="0" applyBorder="1" applyAlignment="1">
      <alignment horizontal="left" vertical="top" wrapText="1"/>
    </xf>
    <xf numFmtId="164" fontId="9" fillId="7" borderId="22" xfId="4" applyNumberFormat="1" applyFont="1" applyFill="1" applyBorder="1"/>
    <xf numFmtId="0" fontId="0" fillId="0" borderId="21" xfId="0" applyFill="1" applyBorder="1"/>
    <xf numFmtId="0" fontId="4" fillId="7" borderId="0" xfId="0" applyFont="1" applyFill="1"/>
    <xf numFmtId="0" fontId="16" fillId="2" borderId="0" xfId="5" applyFont="1" applyFill="1"/>
    <xf numFmtId="0" fontId="0" fillId="0" borderId="6" xfId="0" applyBorder="1" applyAlignment="1"/>
    <xf numFmtId="0" fontId="0" fillId="0" borderId="0" xfId="0" applyBorder="1" applyAlignment="1"/>
    <xf numFmtId="164" fontId="0" fillId="0" borderId="0" xfId="4" applyNumberFormat="1" applyFont="1" applyBorder="1" applyAlignment="1">
      <alignment horizontal="center" vertical="center"/>
    </xf>
    <xf numFmtId="0" fontId="0" fillId="0" borderId="9" xfId="0" applyBorder="1" applyAlignment="1">
      <alignment horizontal="center"/>
    </xf>
    <xf numFmtId="0" fontId="24" fillId="0" borderId="5" xfId="0" applyFont="1" applyBorder="1"/>
    <xf numFmtId="0" fontId="50" fillId="0" borderId="3" xfId="0" applyFont="1" applyBorder="1"/>
    <xf numFmtId="0" fontId="0" fillId="0" borderId="3" xfId="0" applyBorder="1"/>
    <xf numFmtId="0" fontId="27" fillId="0" borderId="7" xfId="0" applyFont="1" applyBorder="1" applyAlignment="1">
      <alignment vertical="top" wrapText="1"/>
    </xf>
    <xf numFmtId="0" fontId="0" fillId="0" borderId="6" xfId="0" applyFill="1" applyBorder="1" applyAlignment="1">
      <alignment horizontal="left" vertical="top" wrapText="1"/>
    </xf>
    <xf numFmtId="164" fontId="27" fillId="0" borderId="0" xfId="4" applyNumberFormat="1" applyFont="1" applyFill="1" applyBorder="1" applyAlignment="1">
      <alignment horizontal="center" vertical="center" wrapText="1"/>
    </xf>
    <xf numFmtId="0" fontId="27" fillId="0" borderId="7" xfId="0" applyFont="1" applyFill="1" applyBorder="1" applyAlignment="1">
      <alignment vertical="top" wrapText="1"/>
    </xf>
    <xf numFmtId="164" fontId="27" fillId="0" borderId="0" xfId="4" applyNumberFormat="1" applyFont="1" applyBorder="1" applyAlignment="1">
      <alignment horizontal="center" vertical="center" wrapText="1"/>
    </xf>
    <xf numFmtId="164" fontId="2" fillId="5" borderId="0" xfId="4" applyNumberFormat="1" applyFont="1" applyFill="1" applyBorder="1" applyAlignment="1">
      <alignment horizontal="center" vertical="center" wrapText="1"/>
    </xf>
    <xf numFmtId="0" fontId="4" fillId="2" borderId="0" xfId="0" applyFont="1" applyFill="1" applyBorder="1"/>
    <xf numFmtId="0" fontId="4" fillId="2" borderId="7" xfId="0" applyFont="1" applyFill="1" applyBorder="1"/>
    <xf numFmtId="0" fontId="47" fillId="2" borderId="6" xfId="5" applyFont="1" applyFill="1" applyBorder="1" applyAlignment="1"/>
    <xf numFmtId="0" fontId="14" fillId="2" borderId="6" xfId="0" applyFont="1" applyFill="1" applyBorder="1"/>
    <xf numFmtId="0" fontId="16" fillId="2" borderId="0" xfId="5" applyFont="1" applyFill="1" applyBorder="1" applyAlignment="1"/>
    <xf numFmtId="0" fontId="14" fillId="2" borderId="0" xfId="0" applyFont="1" applyFill="1" applyBorder="1"/>
    <xf numFmtId="0" fontId="14" fillId="2" borderId="7" xfId="0" applyFont="1" applyFill="1" applyBorder="1"/>
    <xf numFmtId="0" fontId="16" fillId="2" borderId="6" xfId="5" applyFont="1" applyFill="1" applyBorder="1" applyAlignment="1"/>
    <xf numFmtId="0" fontId="27" fillId="0" borderId="6" xfId="0" applyFont="1" applyBorder="1" applyAlignment="1">
      <alignment vertical="top"/>
    </xf>
    <xf numFmtId="0" fontId="27" fillId="0" borderId="0" xfId="0" applyFont="1" applyAlignment="1">
      <alignment vertical="top"/>
    </xf>
    <xf numFmtId="164" fontId="0" fillId="0" borderId="0" xfId="4" applyNumberFormat="1" applyFont="1"/>
    <xf numFmtId="0" fontId="27" fillId="0" borderId="0" xfId="0" applyFont="1" applyBorder="1"/>
    <xf numFmtId="0" fontId="2" fillId="0" borderId="5" xfId="0" applyFont="1" applyBorder="1"/>
    <xf numFmtId="0" fontId="27" fillId="0" borderId="9" xfId="0" applyFont="1" applyFill="1" applyBorder="1"/>
    <xf numFmtId="0" fontId="51" fillId="0" borderId="3" xfId="0" applyFont="1" applyBorder="1"/>
    <xf numFmtId="0" fontId="18" fillId="0" borderId="0" xfId="0" applyFont="1" applyFill="1"/>
    <xf numFmtId="14" fontId="33" fillId="4" borderId="7" xfId="2" applyNumberFormat="1" applyFont="1" applyFill="1" applyBorder="1"/>
    <xf numFmtId="0" fontId="52" fillId="0" borderId="0" xfId="0" applyFont="1" applyFill="1" applyAlignment="1">
      <alignment horizontal="center"/>
    </xf>
    <xf numFmtId="0" fontId="11" fillId="0" borderId="0" xfId="0" applyFont="1" applyFill="1" applyAlignment="1">
      <alignment horizontal="right"/>
    </xf>
    <xf numFmtId="164" fontId="0" fillId="0" borderId="21" xfId="4" applyNumberFormat="1" applyFont="1" applyFill="1" applyBorder="1"/>
    <xf numFmtId="166" fontId="0" fillId="0" borderId="0" xfId="4" applyNumberFormat="1" applyFont="1" applyBorder="1"/>
    <xf numFmtId="166" fontId="0" fillId="0" borderId="0" xfId="4" applyNumberFormat="1" applyFont="1" applyBorder="1" applyAlignment="1">
      <alignment horizontal="center" vertical="center"/>
    </xf>
    <xf numFmtId="166" fontId="2" fillId="5" borderId="0" xfId="4" applyNumberFormat="1" applyFont="1" applyFill="1" applyBorder="1" applyAlignment="1">
      <alignment horizontal="center" vertical="center" wrapText="1"/>
    </xf>
    <xf numFmtId="0" fontId="2" fillId="0" borderId="6" xfId="0" applyFont="1" applyFill="1" applyBorder="1" applyAlignment="1">
      <alignment horizontal="left" vertical="top" wrapText="1"/>
    </xf>
    <xf numFmtId="164" fontId="2" fillId="4" borderId="0" xfId="4" applyNumberFormat="1" applyFont="1" applyFill="1" applyBorder="1" applyAlignment="1">
      <alignment horizontal="center" vertical="center" wrapText="1"/>
    </xf>
    <xf numFmtId="164" fontId="30" fillId="4" borderId="0" xfId="4" applyNumberFormat="1" applyFont="1" applyFill="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xf>
    <xf numFmtId="166" fontId="0" fillId="0" borderId="0" xfId="4" applyNumberFormat="1" applyFont="1" applyFill="1" applyBorder="1" applyAlignment="1">
      <alignment horizontal="center" vertical="center"/>
    </xf>
    <xf numFmtId="0" fontId="0" fillId="0" borderId="7" xfId="0" applyBorder="1" applyAlignment="1">
      <alignment horizontal="center"/>
    </xf>
    <xf numFmtId="0" fontId="27" fillId="0" borderId="0" xfId="0" applyFont="1" applyFill="1" applyAlignment="1">
      <alignment horizontal="left" vertical="top" wrapText="1"/>
    </xf>
    <xf numFmtId="164" fontId="1" fillId="10" borderId="0" xfId="4" applyNumberFormat="1" applyFont="1" applyFill="1" applyBorder="1" applyAlignment="1">
      <alignment horizontal="center" vertical="center" wrapText="1"/>
    </xf>
    <xf numFmtId="0" fontId="2" fillId="0" borderId="6" xfId="0" applyFont="1" applyFill="1" applyBorder="1" applyAlignment="1">
      <alignment horizontal="left"/>
    </xf>
    <xf numFmtId="0" fontId="2" fillId="0" borderId="0" xfId="0" applyFont="1" applyFill="1" applyBorder="1" applyAlignment="1">
      <alignment horizontal="left" wrapText="1"/>
    </xf>
    <xf numFmtId="166" fontId="2" fillId="4" borderId="0" xfId="4" applyNumberFormat="1" applyFont="1" applyFill="1" applyBorder="1" applyAlignment="1">
      <alignment horizontal="left" wrapText="1"/>
    </xf>
    <xf numFmtId="0" fontId="2" fillId="0" borderId="0"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6" xfId="0" applyFont="1" applyFill="1" applyBorder="1" applyAlignment="1"/>
    <xf numFmtId="0" fontId="2" fillId="0" borderId="0" xfId="0" quotePrefix="1" applyFont="1" applyFill="1" applyBorder="1" applyAlignment="1">
      <alignment horizontal="center" wrapText="1"/>
    </xf>
    <xf numFmtId="0" fontId="27" fillId="0" borderId="3" xfId="0" applyFont="1" applyBorder="1"/>
    <xf numFmtId="164" fontId="0" fillId="0" borderId="7" xfId="4" applyNumberFormat="1" applyFont="1" applyFill="1" applyBorder="1"/>
    <xf numFmtId="164" fontId="2" fillId="4" borderId="0" xfId="4" applyNumberFormat="1" applyFont="1" applyFill="1" applyBorder="1" applyAlignment="1">
      <alignment wrapText="1"/>
    </xf>
    <xf numFmtId="164" fontId="0" fillId="4" borderId="0" xfId="4" applyNumberFormat="1" applyFont="1" applyFill="1" applyBorder="1" applyAlignment="1">
      <alignment horizontal="right"/>
    </xf>
    <xf numFmtId="164" fontId="0" fillId="0" borderId="12" xfId="4" applyNumberFormat="1" applyFont="1" applyFill="1" applyBorder="1" applyAlignment="1">
      <alignment horizontal="right"/>
    </xf>
    <xf numFmtId="164" fontId="0" fillId="0" borderId="31" xfId="4" applyNumberFormat="1" applyFont="1" applyFill="1" applyBorder="1" applyAlignment="1">
      <alignment horizontal="right"/>
    </xf>
    <xf numFmtId="164" fontId="0" fillId="0" borderId="12" xfId="4" applyNumberFormat="1" applyFont="1" applyFill="1" applyBorder="1"/>
    <xf numFmtId="0" fontId="5" fillId="0" borderId="3" xfId="0" applyFont="1" applyBorder="1"/>
    <xf numFmtId="0" fontId="11" fillId="0" borderId="0" xfId="0" applyFont="1" applyFill="1"/>
    <xf numFmtId="0" fontId="27" fillId="0" borderId="0" xfId="0" applyFont="1" applyAlignment="1">
      <alignment vertical="top" wrapText="1"/>
    </xf>
    <xf numFmtId="0" fontId="53" fillId="0" borderId="6" xfId="0" applyFont="1" applyBorder="1"/>
    <xf numFmtId="0" fontId="6" fillId="0" borderId="6" xfId="0" applyFont="1" applyBorder="1"/>
    <xf numFmtId="0" fontId="2" fillId="0" borderId="0" xfId="0" applyFont="1" applyBorder="1" applyAlignment="1">
      <alignment horizontal="left" wrapText="1"/>
    </xf>
    <xf numFmtId="0" fontId="30" fillId="0" borderId="0" xfId="0" applyFont="1" applyFill="1" applyBorder="1" applyAlignment="1">
      <alignment horizontal="left" vertical="top" wrapText="1"/>
    </xf>
    <xf numFmtId="0" fontId="2" fillId="0" borderId="6" xfId="0" quotePrefix="1" applyFont="1" applyFill="1" applyBorder="1" applyAlignment="1">
      <alignment horizontal="right" wrapText="1"/>
    </xf>
    <xf numFmtId="0" fontId="27" fillId="0" borderId="0" xfId="0" applyFont="1" applyFill="1" applyAlignment="1">
      <alignment vertical="top" wrapText="1"/>
    </xf>
    <xf numFmtId="164" fontId="0" fillId="4" borderId="0" xfId="4" applyNumberFormat="1" applyFont="1" applyFill="1" applyBorder="1" applyAlignment="1">
      <alignment wrapText="1"/>
    </xf>
    <xf numFmtId="0" fontId="2" fillId="0" borderId="0" xfId="0" applyFont="1" applyBorder="1" applyAlignment="1">
      <alignment horizontal="left" wrapText="1"/>
    </xf>
    <xf numFmtId="0" fontId="27" fillId="0" borderId="0" xfId="0" applyFont="1" applyFill="1" applyBorder="1"/>
    <xf numFmtId="164" fontId="2" fillId="10" borderId="0" xfId="4" applyNumberFormat="1" applyFont="1" applyFill="1" applyBorder="1"/>
    <xf numFmtId="164" fontId="0" fillId="10" borderId="0" xfId="4" applyNumberFormat="1" applyFont="1" applyFill="1"/>
    <xf numFmtId="164" fontId="0" fillId="5" borderId="0" xfId="4" applyNumberFormat="1" applyFont="1" applyFill="1" applyBorder="1"/>
    <xf numFmtId="164" fontId="0" fillId="5" borderId="24" xfId="0" applyNumberFormat="1" applyFill="1" applyBorder="1"/>
    <xf numFmtId="49" fontId="0" fillId="4" borderId="0" xfId="0" applyNumberFormat="1" applyFill="1" applyAlignment="1">
      <alignment horizontal="left" wrapText="1"/>
    </xf>
    <xf numFmtId="49" fontId="0" fillId="0" borderId="0" xfId="0" applyNumberFormat="1" applyFill="1" applyAlignment="1">
      <alignment horizontal="center" wrapText="1"/>
    </xf>
    <xf numFmtId="0" fontId="6" fillId="0" borderId="2" xfId="0" applyFont="1" applyBorder="1" applyAlignment="1">
      <alignment horizontal="center" wrapText="1"/>
    </xf>
    <xf numFmtId="43" fontId="0" fillId="0" borderId="0" xfId="4" applyFont="1"/>
    <xf numFmtId="43" fontId="0" fillId="4" borderId="20" xfId="4" applyFont="1" applyFill="1" applyBorder="1"/>
    <xf numFmtId="43" fontId="0" fillId="4" borderId="0" xfId="4" applyFont="1" applyFill="1" applyBorder="1"/>
    <xf numFmtId="41" fontId="0" fillId="0" borderId="0" xfId="0" applyNumberFormat="1"/>
    <xf numFmtId="0" fontId="2" fillId="0" borderId="0" xfId="0" applyFont="1" applyFill="1" applyBorder="1" applyAlignment="1">
      <alignment wrapText="1"/>
    </xf>
    <xf numFmtId="0" fontId="30" fillId="0" borderId="20" xfId="0" applyFont="1" applyFill="1" applyBorder="1" applyAlignment="1">
      <alignment vertical="top" wrapText="1"/>
    </xf>
    <xf numFmtId="0" fontId="33" fillId="4" borderId="0" xfId="0" applyFont="1" applyFill="1" applyBorder="1" applyAlignment="1">
      <alignment horizontal="center" wrapText="1"/>
    </xf>
    <xf numFmtId="41" fontId="33" fillId="0" borderId="0" xfId="4" applyNumberFormat="1" applyFont="1" applyFill="1" applyBorder="1" applyAlignment="1">
      <alignment horizontal="center" wrapText="1"/>
    </xf>
    <xf numFmtId="41" fontId="33" fillId="0" borderId="21" xfId="4" applyNumberFormat="1" applyFont="1" applyFill="1" applyBorder="1" applyAlignment="1">
      <alignment horizontal="center" wrapText="1"/>
    </xf>
    <xf numFmtId="14" fontId="9" fillId="4" borderId="7" xfId="2" applyNumberFormat="1" applyFill="1" applyBorder="1"/>
    <xf numFmtId="0" fontId="33" fillId="4" borderId="0" xfId="0" applyFont="1" applyFill="1" applyAlignment="1">
      <alignment horizontal="center" vertical="center"/>
    </xf>
    <xf numFmtId="43" fontId="0" fillId="0" borderId="0" xfId="0" applyNumberFormat="1" applyFont="1" applyFill="1" applyBorder="1"/>
    <xf numFmtId="164" fontId="0" fillId="0" borderId="0" xfId="0" applyNumberFormat="1" applyFont="1" applyFill="1" applyBorder="1"/>
    <xf numFmtId="168" fontId="0" fillId="0" borderId="21" xfId="4" applyNumberFormat="1" applyFont="1" applyFill="1" applyBorder="1"/>
    <xf numFmtId="0" fontId="35" fillId="0" borderId="2" xfId="0" applyFont="1" applyFill="1" applyBorder="1" applyAlignment="1">
      <alignment horizontal="center" wrapText="1"/>
    </xf>
    <xf numFmtId="0" fontId="0" fillId="0" borderId="5" xfId="0" applyBorder="1"/>
    <xf numFmtId="0" fontId="0" fillId="8" borderId="0" xfId="0" applyFill="1"/>
    <xf numFmtId="167" fontId="2" fillId="4" borderId="0" xfId="0" applyNumberFormat="1" applyFont="1" applyFill="1" applyBorder="1"/>
    <xf numFmtId="49" fontId="2" fillId="4" borderId="33" xfId="0" applyNumberFormat="1" applyFont="1" applyFill="1" applyBorder="1" applyAlignment="1">
      <alignment horizontal="center"/>
    </xf>
    <xf numFmtId="43" fontId="0" fillId="5" borderId="2" xfId="4" applyFont="1" applyFill="1" applyBorder="1"/>
    <xf numFmtId="43" fontId="0" fillId="0" borderId="0" xfId="4" applyFont="1" applyBorder="1"/>
    <xf numFmtId="43" fontId="0" fillId="0" borderId="9" xfId="4" applyFont="1" applyFill="1" applyBorder="1"/>
    <xf numFmtId="43" fontId="0" fillId="0" borderId="0" xfId="4" applyFont="1" applyFill="1" applyBorder="1"/>
    <xf numFmtId="43" fontId="0" fillId="0" borderId="3" xfId="4" applyFont="1" applyFill="1" applyBorder="1"/>
    <xf numFmtId="43" fontId="0" fillId="0" borderId="9" xfId="4" applyFont="1" applyBorder="1"/>
    <xf numFmtId="43" fontId="0" fillId="0" borderId="3" xfId="4" applyFont="1" applyBorder="1"/>
    <xf numFmtId="43" fontId="0" fillId="4" borderId="2" xfId="4" applyFont="1" applyFill="1" applyBorder="1"/>
    <xf numFmtId="43" fontId="0" fillId="5" borderId="0" xfId="4" applyFont="1" applyFill="1" applyBorder="1"/>
    <xf numFmtId="0" fontId="40" fillId="0" borderId="0" xfId="0" applyFont="1" applyAlignment="1">
      <alignment horizontal="left" wrapText="1"/>
    </xf>
    <xf numFmtId="164" fontId="0" fillId="0" borderId="0" xfId="4" applyNumberFormat="1" applyFont="1" applyFill="1" applyBorder="1" applyAlignment="1" applyProtection="1">
      <alignment wrapText="1"/>
    </xf>
    <xf numFmtId="43" fontId="0" fillId="0" borderId="21" xfId="4" applyFont="1" applyBorder="1" applyAlignment="1">
      <alignment horizontal="right" wrapText="1"/>
    </xf>
    <xf numFmtId="43" fontId="0" fillId="0" borderId="21" xfId="4" applyFont="1" applyFill="1" applyBorder="1" applyAlignment="1">
      <alignment horizontal="right" wrapText="1"/>
    </xf>
    <xf numFmtId="43" fontId="0" fillId="0" borderId="20" xfId="4" applyFont="1" applyBorder="1" applyAlignment="1">
      <alignment horizontal="right" wrapText="1"/>
    </xf>
    <xf numFmtId="0" fontId="55" fillId="0" borderId="0" xfId="0" applyFont="1" applyAlignment="1">
      <alignment horizontal="center" vertical="center"/>
    </xf>
    <xf numFmtId="0" fontId="54" fillId="0" borderId="0" xfId="0" applyFont="1" applyBorder="1" applyAlignment="1">
      <alignment wrapText="1"/>
    </xf>
    <xf numFmtId="164" fontId="0" fillId="5" borderId="34" xfId="4" applyNumberFormat="1" applyFont="1" applyFill="1" applyBorder="1"/>
    <xf numFmtId="164" fontId="0" fillId="0" borderId="10" xfId="0" applyNumberFormat="1" applyBorder="1"/>
    <xf numFmtId="10" fontId="0" fillId="7" borderId="0" xfId="1" applyNumberFormat="1" applyFont="1" applyFill="1" applyBorder="1"/>
    <xf numFmtId="0" fontId="39" fillId="0" borderId="0" xfId="2" applyFont="1" applyFill="1" applyAlignment="1">
      <alignment wrapText="1"/>
    </xf>
    <xf numFmtId="0" fontId="11" fillId="4" borderId="0" xfId="0" applyFont="1" applyFill="1" applyBorder="1" applyAlignment="1">
      <alignment horizontal="center" wrapText="1"/>
    </xf>
    <xf numFmtId="0" fontId="5" fillId="0" borderId="0" xfId="0" applyFont="1" applyBorder="1"/>
    <xf numFmtId="0" fontId="5" fillId="0" borderId="7" xfId="0" applyFont="1" applyFill="1" applyBorder="1"/>
    <xf numFmtId="0" fontId="0" fillId="0" borderId="0" xfId="0" applyAlignment="1">
      <alignment horizontal="left" wrapText="1"/>
    </xf>
    <xf numFmtId="164" fontId="0" fillId="0" borderId="0" xfId="4" applyNumberFormat="1" applyFont="1" applyFill="1" applyBorder="1" applyAlignment="1">
      <alignment horizontal="right"/>
    </xf>
    <xf numFmtId="164" fontId="30" fillId="0" borderId="0" xfId="4" applyNumberFormat="1" applyFont="1" applyFill="1" applyBorder="1" applyAlignment="1">
      <alignment horizontal="left" vertical="top" wrapText="1"/>
    </xf>
    <xf numFmtId="0" fontId="56" fillId="0" borderId="0" xfId="0" applyFont="1" applyAlignment="1">
      <alignment horizontal="center" vertical="top"/>
    </xf>
    <xf numFmtId="0" fontId="22" fillId="0" borderId="0" xfId="0" applyFont="1" applyAlignment="1"/>
    <xf numFmtId="0" fontId="22" fillId="0" borderId="0" xfId="0" applyFont="1" applyAlignment="1">
      <alignment wrapText="1"/>
    </xf>
    <xf numFmtId="0" fontId="32" fillId="0" borderId="0" xfId="0" applyFont="1"/>
    <xf numFmtId="164" fontId="0" fillId="0" borderId="20" xfId="0" applyNumberFormat="1" applyBorder="1"/>
    <xf numFmtId="0" fontId="35" fillId="7" borderId="0" xfId="0" applyFont="1" applyFill="1" applyBorder="1" applyAlignment="1">
      <alignment horizontal="center" wrapText="1"/>
    </xf>
    <xf numFmtId="164" fontId="0" fillId="0" borderId="35" xfId="4" applyNumberFormat="1" applyFont="1" applyFill="1" applyBorder="1"/>
    <xf numFmtId="164" fontId="0" fillId="0" borderId="36" xfId="4" applyNumberFormat="1" applyFont="1" applyFill="1" applyBorder="1"/>
    <xf numFmtId="9" fontId="0" fillId="0" borderId="21" xfId="1" applyNumberFormat="1" applyFont="1" applyBorder="1" applyAlignment="1">
      <alignment horizontal="right" wrapText="1"/>
    </xf>
    <xf numFmtId="0" fontId="30" fillId="0" borderId="21" xfId="0" applyFont="1" applyFill="1" applyBorder="1" applyAlignment="1">
      <alignment vertical="top" wrapText="1"/>
    </xf>
    <xf numFmtId="164" fontId="0" fillId="7" borderId="22" xfId="4" applyNumberFormat="1" applyFont="1" applyFill="1" applyBorder="1" applyAlignment="1">
      <alignment vertical="center"/>
    </xf>
    <xf numFmtId="0" fontId="0" fillId="7" borderId="23" xfId="0" applyFill="1" applyBorder="1"/>
    <xf numFmtId="164" fontId="1" fillId="10" borderId="0" xfId="4" applyNumberFormat="1" applyFont="1" applyFill="1" applyBorder="1"/>
    <xf numFmtId="164" fontId="1" fillId="0" borderId="0" xfId="4" applyNumberFormat="1" applyFont="1" applyBorder="1"/>
    <xf numFmtId="164" fontId="1" fillId="4" borderId="0" xfId="4" applyNumberFormat="1" applyFont="1" applyFill="1" applyBorder="1"/>
    <xf numFmtId="166" fontId="1" fillId="0" borderId="0" xfId="4" applyNumberFormat="1" applyFont="1" applyFill="1" applyBorder="1" applyAlignment="1">
      <alignment horizontal="center" vertical="center"/>
    </xf>
    <xf numFmtId="166" fontId="1" fillId="0" borderId="0" xfId="4" applyNumberFormat="1" applyFont="1" applyBorder="1" applyAlignment="1">
      <alignment horizontal="center" vertical="center"/>
    </xf>
    <xf numFmtId="43" fontId="2" fillId="4" borderId="0" xfId="4" applyFont="1" applyFill="1" applyBorder="1" applyAlignment="1">
      <alignment horizontal="center" vertical="center"/>
    </xf>
    <xf numFmtId="166" fontId="2" fillId="4" borderId="0" xfId="4" applyNumberFormat="1" applyFont="1" applyFill="1" applyBorder="1" applyAlignment="1">
      <alignment horizontal="center" vertical="center" wrapText="1"/>
    </xf>
    <xf numFmtId="166" fontId="53" fillId="0" borderId="0" xfId="4" applyNumberFormat="1" applyFont="1" applyFill="1" applyBorder="1" applyAlignment="1">
      <alignment horizontal="center" vertical="center" wrapText="1"/>
    </xf>
    <xf numFmtId="166" fontId="53" fillId="0" borderId="0" xfId="4" applyNumberFormat="1" applyFont="1" applyBorder="1" applyAlignment="1">
      <alignment horizontal="center" vertical="center" wrapText="1"/>
    </xf>
    <xf numFmtId="166" fontId="2" fillId="0" borderId="0" xfId="4" applyNumberFormat="1" applyFont="1" applyBorder="1" applyAlignment="1">
      <alignment horizontal="center" vertical="center"/>
    </xf>
    <xf numFmtId="164" fontId="53" fillId="0" borderId="0" xfId="4" applyNumberFormat="1" applyFont="1" applyBorder="1" applyAlignment="1">
      <alignment horizontal="center" vertical="center" wrapText="1"/>
    </xf>
    <xf numFmtId="9" fontId="0" fillId="5" borderId="0" xfId="1" applyFont="1" applyFill="1" applyBorder="1"/>
    <xf numFmtId="0" fontId="34" fillId="0" borderId="0" xfId="0" applyFont="1" applyFill="1" applyBorder="1" applyAlignment="1">
      <alignment vertical="top" wrapText="1"/>
    </xf>
    <xf numFmtId="0" fontId="28" fillId="4" borderId="0" xfId="0" applyFont="1" applyFill="1"/>
    <xf numFmtId="0" fontId="43" fillId="4" borderId="0" xfId="2" applyFont="1" applyFill="1"/>
    <xf numFmtId="0" fontId="9" fillId="4" borderId="0" xfId="2" applyFill="1"/>
    <xf numFmtId="0" fontId="2" fillId="8" borderId="1" xfId="0" applyFont="1" applyFill="1" applyBorder="1"/>
    <xf numFmtId="0" fontId="0" fillId="8" borderId="14" xfId="0" applyFill="1" applyBorder="1"/>
    <xf numFmtId="0" fontId="4" fillId="3" borderId="0" xfId="0" applyFont="1" applyFill="1" applyAlignment="1">
      <alignment horizontal="left" wrapText="1"/>
    </xf>
    <xf numFmtId="0" fontId="14" fillId="2" borderId="0" xfId="0" applyFont="1" applyFill="1" applyAlignment="1">
      <alignment horizontal="left" wrapText="1"/>
    </xf>
    <xf numFmtId="0" fontId="40" fillId="0" borderId="0" xfId="0" applyFont="1" applyAlignment="1">
      <alignment horizontal="left" wrapText="1"/>
    </xf>
    <xf numFmtId="0" fontId="30" fillId="7" borderId="0" xfId="0" applyFont="1" applyFill="1" applyBorder="1" applyAlignment="1">
      <alignment horizontal="left" vertical="top" wrapText="1"/>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5" xfId="2" applyFont="1" applyBorder="1" applyAlignment="1">
      <alignment horizontal="left" vertical="top" wrapText="1"/>
    </xf>
    <xf numFmtId="0" fontId="42" fillId="0" borderId="3" xfId="2" applyFont="1" applyBorder="1" applyAlignment="1">
      <alignment horizontal="left" vertical="top" wrapText="1"/>
    </xf>
    <xf numFmtId="0" fontId="42" fillId="0" borderId="4" xfId="2" applyFont="1" applyBorder="1" applyAlignment="1">
      <alignment horizontal="left" vertical="top" wrapText="1"/>
    </xf>
    <xf numFmtId="0" fontId="42" fillId="0" borderId="6" xfId="2" applyFont="1" applyBorder="1" applyAlignment="1">
      <alignment horizontal="left" vertical="top" wrapText="1"/>
    </xf>
    <xf numFmtId="0" fontId="42" fillId="0" borderId="0" xfId="2" applyFont="1" applyBorder="1" applyAlignment="1">
      <alignment horizontal="left" vertical="top" wrapText="1"/>
    </xf>
    <xf numFmtId="0" fontId="42" fillId="0" borderId="7" xfId="2" applyFont="1" applyBorder="1" applyAlignment="1">
      <alignment horizontal="left" vertical="top" wrapText="1"/>
    </xf>
    <xf numFmtId="0" fontId="42" fillId="0" borderId="8" xfId="2" applyFont="1" applyBorder="1" applyAlignment="1">
      <alignment horizontal="left" vertical="top" wrapText="1"/>
    </xf>
    <xf numFmtId="0" fontId="42" fillId="0" borderId="9" xfId="2" applyFont="1" applyBorder="1" applyAlignment="1">
      <alignment horizontal="left" vertical="top" wrapText="1"/>
    </xf>
    <xf numFmtId="0" fontId="42" fillId="0" borderId="10" xfId="2" applyFont="1" applyBorder="1" applyAlignment="1">
      <alignment horizontal="left" vertical="top" wrapText="1"/>
    </xf>
    <xf numFmtId="0" fontId="32" fillId="2" borderId="8" xfId="0" applyFont="1" applyFill="1" applyBorder="1" applyAlignment="1">
      <alignment horizontal="left" vertical="top" wrapText="1"/>
    </xf>
    <xf numFmtId="0" fontId="32" fillId="2" borderId="9" xfId="0" applyFont="1" applyFill="1" applyBorder="1" applyAlignment="1">
      <alignment horizontal="left" vertical="top" wrapText="1"/>
    </xf>
    <xf numFmtId="0" fontId="32" fillId="2" borderId="10" xfId="0" applyFont="1" applyFill="1" applyBorder="1" applyAlignment="1">
      <alignment horizontal="left" vertical="top" wrapText="1"/>
    </xf>
    <xf numFmtId="0" fontId="31" fillId="0" borderId="1" xfId="0" applyFont="1" applyBorder="1" applyAlignment="1">
      <alignment horizontal="left" vertical="top" wrapText="1"/>
    </xf>
    <xf numFmtId="0" fontId="31" fillId="0" borderId="13" xfId="0" applyFont="1" applyBorder="1" applyAlignment="1">
      <alignment horizontal="left" vertical="top" wrapText="1"/>
    </xf>
    <xf numFmtId="0" fontId="31" fillId="0" borderId="14" xfId="0" applyFont="1" applyBorder="1" applyAlignment="1">
      <alignment horizontal="left" vertical="top" wrapText="1"/>
    </xf>
    <xf numFmtId="0" fontId="31" fillId="0" borderId="5" xfId="0" applyFont="1" applyBorder="1" applyAlignment="1">
      <alignment horizontal="left" vertical="top" wrapText="1"/>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31" fillId="0" borderId="8" xfId="0" applyFont="1" applyBorder="1" applyAlignment="1">
      <alignment horizontal="left" vertical="top" wrapText="1"/>
    </xf>
    <xf numFmtId="0" fontId="31" fillId="0" borderId="9" xfId="0" applyFont="1" applyBorder="1" applyAlignment="1">
      <alignment horizontal="left" vertical="top" wrapText="1"/>
    </xf>
    <xf numFmtId="0" fontId="31" fillId="0" borderId="10" xfId="0" applyFont="1" applyBorder="1" applyAlignment="1">
      <alignment horizontal="left" vertical="top" wrapText="1"/>
    </xf>
    <xf numFmtId="0" fontId="31" fillId="0" borderId="1" xfId="0" applyFont="1" applyFill="1" applyBorder="1" applyAlignment="1">
      <alignment horizontal="left" vertical="top" wrapText="1"/>
    </xf>
    <xf numFmtId="0" fontId="34" fillId="0" borderId="13" xfId="0" applyFont="1" applyFill="1" applyBorder="1" applyAlignment="1">
      <alignment horizontal="left" vertical="top" wrapText="1"/>
    </xf>
    <xf numFmtId="0" fontId="34" fillId="0" borderId="14" xfId="0" applyFont="1" applyFill="1" applyBorder="1" applyAlignment="1">
      <alignment horizontal="left" vertical="top" wrapText="1"/>
    </xf>
    <xf numFmtId="0" fontId="32" fillId="2" borderId="5" xfId="0" applyFont="1" applyFill="1" applyBorder="1" applyAlignment="1">
      <alignment horizontal="left" wrapText="1"/>
    </xf>
    <xf numFmtId="0" fontId="32" fillId="2" borderId="3" xfId="0" applyFont="1" applyFill="1" applyBorder="1" applyAlignment="1">
      <alignment horizontal="left" wrapText="1"/>
    </xf>
    <xf numFmtId="0" fontId="32" fillId="2" borderId="4" xfId="0" applyFont="1" applyFill="1" applyBorder="1" applyAlignment="1">
      <alignment horizontal="left" wrapText="1"/>
    </xf>
    <xf numFmtId="0" fontId="27" fillId="0" borderId="6"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 fillId="0" borderId="6" xfId="0" applyFont="1" applyBorder="1" applyAlignment="1">
      <alignment horizontal="left" wrapText="1"/>
    </xf>
    <xf numFmtId="0" fontId="2" fillId="0" borderId="0" xfId="0" applyFont="1" applyBorder="1" applyAlignment="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2" fillId="0" borderId="15" xfId="2" applyFont="1" applyBorder="1" applyAlignment="1">
      <alignment horizontal="center"/>
    </xf>
    <xf numFmtId="0" fontId="2" fillId="0" borderId="16" xfId="2" applyFont="1" applyBorder="1" applyAlignment="1">
      <alignment horizontal="center"/>
    </xf>
    <xf numFmtId="0" fontId="2" fillId="0" borderId="17" xfId="2" applyFont="1" applyBorder="1" applyAlignment="1">
      <alignment horizontal="center"/>
    </xf>
    <xf numFmtId="0" fontId="32" fillId="0" borderId="5" xfId="0" applyFont="1" applyBorder="1" applyAlignment="1">
      <alignment horizontal="left" vertical="top" wrapText="1"/>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xf numFmtId="0" fontId="32" fillId="0" borderId="10" xfId="0" applyFont="1" applyBorder="1" applyAlignment="1">
      <alignment horizontal="left" vertical="top" wrapText="1"/>
    </xf>
    <xf numFmtId="0" fontId="2" fillId="0" borderId="0" xfId="2" applyFont="1" applyFill="1" applyBorder="1" applyAlignment="1">
      <alignment horizontal="center" wrapText="1"/>
    </xf>
    <xf numFmtId="0" fontId="2" fillId="0" borderId="2" xfId="2" applyFont="1" applyFill="1" applyBorder="1" applyAlignment="1">
      <alignment horizontal="center" wrapText="1"/>
    </xf>
    <xf numFmtId="0" fontId="2" fillId="0" borderId="0" xfId="2" applyFont="1" applyBorder="1" applyAlignment="1">
      <alignment horizontal="center" wrapText="1"/>
    </xf>
    <xf numFmtId="0" fontId="2" fillId="0" borderId="2" xfId="2" applyFont="1" applyBorder="1" applyAlignment="1">
      <alignment horizontal="center" wrapText="1"/>
    </xf>
    <xf numFmtId="0" fontId="10" fillId="0" borderId="0" xfId="2" applyFont="1" applyBorder="1" applyAlignment="1">
      <alignment horizontal="center" wrapText="1"/>
    </xf>
    <xf numFmtId="0" fontId="10" fillId="0" borderId="2" xfId="2" applyFont="1" applyBorder="1" applyAlignment="1">
      <alignment horizontal="center" wrapText="1"/>
    </xf>
    <xf numFmtId="0" fontId="10" fillId="0" borderId="0" xfId="2" applyFont="1" applyBorder="1" applyAlignment="1">
      <alignment horizontal="center"/>
    </xf>
    <xf numFmtId="0" fontId="10" fillId="0" borderId="2" xfId="2" applyFont="1" applyBorder="1" applyAlignment="1">
      <alignment horizontal="center"/>
    </xf>
    <xf numFmtId="0" fontId="24" fillId="5" borderId="1" xfId="0" applyFont="1" applyFill="1" applyBorder="1" applyAlignment="1">
      <alignment horizontal="center" wrapText="1"/>
    </xf>
    <xf numFmtId="0" fontId="24" fillId="5" borderId="14" xfId="0" applyFont="1" applyFill="1" applyBorder="1" applyAlignment="1">
      <alignment horizontal="center" wrapText="1"/>
    </xf>
    <xf numFmtId="0" fontId="33" fillId="0" borderId="6" xfId="0" applyFont="1" applyBorder="1" applyAlignment="1">
      <alignment horizontal="left" vertical="top" wrapText="1"/>
    </xf>
    <xf numFmtId="0" fontId="33" fillId="0" borderId="0" xfId="0" applyFont="1" applyBorder="1" applyAlignment="1">
      <alignment horizontal="left" vertical="top" wrapText="1"/>
    </xf>
    <xf numFmtId="0" fontId="33" fillId="0" borderId="7" xfId="0" applyFont="1" applyBorder="1" applyAlignment="1">
      <alignment horizontal="left" vertical="top" wrapText="1"/>
    </xf>
    <xf numFmtId="0" fontId="0" fillId="0" borderId="7" xfId="0" applyBorder="1" applyAlignment="1">
      <alignment horizontal="left" vertical="top" wrapText="1"/>
    </xf>
    <xf numFmtId="0" fontId="6" fillId="0" borderId="0" xfId="0" applyFont="1" applyAlignment="1">
      <alignment horizontal="center" wrapText="1"/>
    </xf>
    <xf numFmtId="0" fontId="6" fillId="0" borderId="9" xfId="0" applyFont="1" applyBorder="1" applyAlignment="1">
      <alignment horizontal="center" wrapText="1"/>
    </xf>
    <xf numFmtId="0" fontId="6" fillId="0" borderId="6" xfId="0" applyFont="1" applyBorder="1" applyAlignment="1">
      <alignment horizontal="center" wrapText="1"/>
    </xf>
    <xf numFmtId="0" fontId="6" fillId="0" borderId="0" xfId="0" applyFont="1" applyBorder="1" applyAlignment="1">
      <alignment horizontal="center" wrapText="1"/>
    </xf>
    <xf numFmtId="0" fontId="6" fillId="0" borderId="8" xfId="0" applyFont="1" applyBorder="1" applyAlignment="1">
      <alignment horizontal="center" wrapText="1"/>
    </xf>
    <xf numFmtId="0" fontId="0" fillId="0" borderId="5"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32" fillId="0" borderId="1" xfId="0" applyFont="1" applyBorder="1" applyAlignment="1">
      <alignment horizontal="left" vertical="top" wrapText="1"/>
    </xf>
    <xf numFmtId="0" fontId="32" fillId="0" borderId="13" xfId="0" applyFont="1" applyBorder="1" applyAlignment="1">
      <alignment horizontal="left" vertical="top" wrapText="1"/>
    </xf>
    <xf numFmtId="0" fontId="32" fillId="0" borderId="14" xfId="0" applyFont="1" applyBorder="1" applyAlignment="1">
      <alignment horizontal="left" vertical="top"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5" borderId="1" xfId="0" applyFont="1" applyFill="1" applyBorder="1" applyAlignment="1">
      <alignment horizontal="center" wrapText="1"/>
    </xf>
    <xf numFmtId="0" fontId="2" fillId="5" borderId="14" xfId="0" applyFont="1" applyFill="1" applyBorder="1" applyAlignment="1">
      <alignment horizontal="center" wrapText="1"/>
    </xf>
    <xf numFmtId="0" fontId="2" fillId="0" borderId="0" xfId="0" applyFont="1" applyFill="1" applyBorder="1" applyAlignment="1">
      <alignment horizontal="center" wrapText="1"/>
    </xf>
    <xf numFmtId="0" fontId="2" fillId="9" borderId="0" xfId="0" applyFont="1" applyFill="1" applyAlignment="1">
      <alignment horizontal="left" vertical="top" wrapText="1"/>
    </xf>
    <xf numFmtId="0" fontId="2" fillId="9" borderId="0" xfId="0" applyFont="1" applyFill="1" applyBorder="1" applyAlignment="1">
      <alignment horizontal="left" vertical="top" wrapText="1"/>
    </xf>
    <xf numFmtId="0" fontId="0" fillId="0" borderId="0" xfId="0" applyFont="1" applyAlignment="1">
      <alignment horizontal="left" vertical="top" wrapText="1"/>
    </xf>
    <xf numFmtId="0" fontId="24" fillId="5" borderId="13" xfId="0" applyFont="1" applyFill="1" applyBorder="1" applyAlignment="1">
      <alignment horizontal="center" wrapText="1"/>
    </xf>
    <xf numFmtId="0" fontId="0" fillId="0" borderId="0" xfId="0" applyFill="1" applyBorder="1" applyAlignment="1">
      <alignment horizontal="left" vertical="top" wrapText="1"/>
    </xf>
    <xf numFmtId="0" fontId="24" fillId="5" borderId="29" xfId="0" applyFont="1" applyFill="1" applyBorder="1" applyAlignment="1">
      <alignment horizontal="center" wrapText="1"/>
    </xf>
    <xf numFmtId="0" fontId="0" fillId="0" borderId="5"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4" fontId="10" fillId="8" borderId="5" xfId="2" applyNumberFormat="1" applyFont="1" applyFill="1" applyBorder="1" applyAlignment="1">
      <alignment horizontal="left" vertical="center" wrapText="1"/>
    </xf>
    <xf numFmtId="14" fontId="10" fillId="8" borderId="4" xfId="2" applyNumberFormat="1" applyFont="1" applyFill="1" applyBorder="1" applyAlignment="1">
      <alignment horizontal="left" vertical="center" wrapText="1"/>
    </xf>
    <xf numFmtId="0" fontId="33" fillId="0" borderId="0" xfId="2" applyFont="1" applyFill="1" applyAlignment="1">
      <alignment horizontal="left" wrapText="1"/>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0" fontId="0" fillId="0" borderId="0" xfId="0" applyAlignment="1">
      <alignment horizontal="left" wrapText="1"/>
    </xf>
    <xf numFmtId="0" fontId="14" fillId="2" borderId="5" xfId="0" applyFont="1" applyFill="1" applyBorder="1" applyAlignment="1">
      <alignment horizontal="left" wrapText="1"/>
    </xf>
    <xf numFmtId="0" fontId="14" fillId="2" borderId="3" xfId="0" applyFont="1" applyFill="1" applyBorder="1" applyAlignment="1">
      <alignment horizontal="left" wrapText="1"/>
    </xf>
    <xf numFmtId="0" fontId="14" fillId="2" borderId="4" xfId="0" applyFont="1" applyFill="1" applyBorder="1" applyAlignment="1">
      <alignment horizontal="left"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2" fillId="0" borderId="5" xfId="0" applyFont="1" applyBorder="1" applyAlignment="1">
      <alignment horizontal="left" wrapText="1"/>
    </xf>
    <xf numFmtId="0" fontId="2" fillId="0" borderId="3" xfId="0" applyFont="1" applyBorder="1" applyAlignment="1">
      <alignment horizontal="left" wrapText="1"/>
    </xf>
    <xf numFmtId="0" fontId="0" fillId="0" borderId="0" xfId="0" applyBorder="1" applyAlignment="1">
      <alignment horizontal="left" wrapText="1"/>
    </xf>
    <xf numFmtId="0" fontId="2" fillId="8" borderId="1" xfId="0" applyFont="1" applyFill="1" applyBorder="1" applyAlignment="1">
      <alignment horizontal="center"/>
    </xf>
    <xf numFmtId="0" fontId="2" fillId="8" borderId="13" xfId="0" applyFont="1" applyFill="1" applyBorder="1" applyAlignment="1">
      <alignment horizontal="center"/>
    </xf>
    <xf numFmtId="0" fontId="2" fillId="8" borderId="14" xfId="0" applyFont="1" applyFill="1" applyBorder="1" applyAlignment="1">
      <alignment horizontal="center"/>
    </xf>
  </cellXfs>
  <cellStyles count="6">
    <cellStyle name="Comma" xfId="4" builtinId="3"/>
    <cellStyle name="Hyperlink" xfId="5" builtinId="8"/>
    <cellStyle name="Normal" xfId="0" builtinId="0"/>
    <cellStyle name="Normal 2" xfId="2"/>
    <cellStyle name="Percent" xfId="1" builtinId="5"/>
    <cellStyle name="Percent 2" xfId="3"/>
  </cellStyles>
  <dxfs count="0"/>
  <tableStyles count="0" defaultTableStyle="TableStyleMedium2" defaultPivotStyle="PivotStyleLight16"/>
  <colors>
    <mruColors>
      <color rgb="FF9BC2E6"/>
      <color rgb="FF722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0</xdr:row>
      <xdr:rowOff>161925</xdr:rowOff>
    </xdr:from>
    <xdr:to>
      <xdr:col>16</xdr:col>
      <xdr:colOff>359880</xdr:colOff>
      <xdr:row>5</xdr:row>
      <xdr:rowOff>84701</xdr:rowOff>
    </xdr:to>
    <xdr:pic>
      <xdr:nvPicPr>
        <xdr:cNvPr id="3" name="Picture 2">
          <a:extLst>
            <a:ext uri="{FF2B5EF4-FFF2-40B4-BE49-F238E27FC236}">
              <a16:creationId xmlns:a16="http://schemas.microsoft.com/office/drawing/2014/main" id="{87544A50-E1AA-424E-BCF5-C0A7792B5B60}"/>
            </a:ext>
          </a:extLst>
        </xdr:cNvPr>
        <xdr:cNvPicPr>
          <a:picLocks noChangeAspect="1"/>
        </xdr:cNvPicPr>
      </xdr:nvPicPr>
      <xdr:blipFill>
        <a:blip xmlns:r="http://schemas.openxmlformats.org/officeDocument/2006/relationships" r:embed="rId1"/>
        <a:stretch>
          <a:fillRect/>
        </a:stretch>
      </xdr:blipFill>
      <xdr:spPr>
        <a:xfrm>
          <a:off x="5229225" y="161925"/>
          <a:ext cx="5695951" cy="10943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icpa.org/interestareas/privatecompaniespracticesection/qualityservicesdelivery/sba-paycheck-protection-program-resources-for-cpas.html" TargetMode="External"/><Relationship Id="rId1" Type="http://schemas.openxmlformats.org/officeDocument/2006/relationships/hyperlink" Target="https://home.treasury.gov/system/files/136/3245-0407-SBA-Form-3508-PPP-Forgiveness-Application.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tabSelected="1" zoomScale="115" zoomScaleNormal="115" zoomScalePageLayoutView="70" workbookViewId="0"/>
  </sheetViews>
  <sheetFormatPr defaultRowHeight="15" x14ac:dyDescent="0.25"/>
  <cols>
    <col min="1" max="1" width="11" customWidth="1"/>
    <col min="6" max="6" width="9" customWidth="1"/>
    <col min="15" max="15" width="9.7109375" customWidth="1"/>
    <col min="18" max="18" width="10" customWidth="1"/>
  </cols>
  <sheetData>
    <row r="1" spans="1:15" ht="21" x14ac:dyDescent="0.35">
      <c r="A1" s="19" t="s">
        <v>6</v>
      </c>
    </row>
    <row r="2" spans="1:15" ht="21" x14ac:dyDescent="0.35">
      <c r="A2" s="19" t="s">
        <v>1</v>
      </c>
    </row>
    <row r="3" spans="1:15" ht="21" x14ac:dyDescent="0.35">
      <c r="A3" s="5" t="s">
        <v>259</v>
      </c>
    </row>
    <row r="4" spans="1:15" ht="15" customHeight="1" x14ac:dyDescent="0.35">
      <c r="A4" s="5"/>
    </row>
    <row r="5" spans="1:15" x14ac:dyDescent="0.25">
      <c r="A5" s="4"/>
      <c r="B5" s="3"/>
    </row>
    <row r="6" spans="1:15" x14ac:dyDescent="0.25">
      <c r="A6" s="4"/>
      <c r="B6" s="3"/>
    </row>
    <row r="7" spans="1:15" s="2" customFormat="1" ht="18.75" x14ac:dyDescent="0.3"/>
    <row r="8" spans="1:15" s="2" customFormat="1" ht="21" x14ac:dyDescent="0.35">
      <c r="A8" s="19" t="s">
        <v>0</v>
      </c>
    </row>
    <row r="9" spans="1:15" s="2" customFormat="1" ht="18.75" x14ac:dyDescent="0.3">
      <c r="A9" s="58" t="s">
        <v>139</v>
      </c>
      <c r="B9" s="58"/>
      <c r="C9" s="58"/>
      <c r="D9" s="58"/>
      <c r="E9" s="58"/>
      <c r="F9" s="58"/>
      <c r="G9" s="58"/>
      <c r="H9" s="58"/>
      <c r="I9" s="58"/>
      <c r="J9" s="58"/>
      <c r="K9" s="58"/>
      <c r="L9" s="58"/>
      <c r="M9" s="58"/>
      <c r="N9" s="58"/>
      <c r="O9" s="58"/>
    </row>
    <row r="10" spans="1:15" s="2" customFormat="1" ht="18.75" x14ac:dyDescent="0.3">
      <c r="A10" s="427" t="s">
        <v>261</v>
      </c>
      <c r="B10" s="58"/>
      <c r="C10" s="58"/>
      <c r="D10" s="58"/>
      <c r="E10" s="58"/>
      <c r="F10" s="58"/>
      <c r="G10" s="58"/>
      <c r="H10" s="58"/>
      <c r="I10" s="58"/>
      <c r="J10" s="58"/>
      <c r="K10" s="58"/>
      <c r="L10" s="58"/>
      <c r="M10" s="58"/>
      <c r="N10" s="58"/>
      <c r="O10" s="58"/>
    </row>
    <row r="11" spans="1:15" s="2" customFormat="1" ht="18.75" x14ac:dyDescent="0.3">
      <c r="A11" s="275" t="s">
        <v>146</v>
      </c>
      <c r="B11" s="275"/>
      <c r="C11" s="275"/>
      <c r="D11" s="275"/>
      <c r="E11" s="275"/>
      <c r="F11" s="275"/>
      <c r="G11" s="275"/>
      <c r="H11" s="275"/>
      <c r="I11" s="275"/>
      <c r="J11" s="275"/>
      <c r="K11" s="275"/>
      <c r="L11" s="275"/>
      <c r="M11" s="275"/>
      <c r="N11" s="275"/>
      <c r="O11" s="275"/>
    </row>
    <row r="12" spans="1:15" s="2" customFormat="1" ht="8.65" customHeight="1" x14ac:dyDescent="0.35">
      <c r="A12" s="19"/>
    </row>
    <row r="13" spans="1:15" s="59" customFormat="1" ht="18" customHeight="1" x14ac:dyDescent="0.3">
      <c r="A13" s="66">
        <v>1</v>
      </c>
      <c r="B13" s="59" t="s">
        <v>48</v>
      </c>
    </row>
    <row r="14" spans="1:15" s="59" customFormat="1" ht="8.65" customHeight="1" x14ac:dyDescent="0.35">
      <c r="A14" s="305"/>
    </row>
    <row r="15" spans="1:15" s="59" customFormat="1" ht="18.75" x14ac:dyDescent="0.3">
      <c r="A15" s="66">
        <v>2</v>
      </c>
      <c r="B15" s="59" t="s">
        <v>148</v>
      </c>
    </row>
    <row r="16" spans="1:15" s="59" customFormat="1" ht="12" customHeight="1" x14ac:dyDescent="0.3">
      <c r="A16" s="66"/>
    </row>
    <row r="17" spans="1:18" s="59" customFormat="1" ht="18.75" x14ac:dyDescent="0.3">
      <c r="A17" s="66">
        <v>3</v>
      </c>
      <c r="B17" s="59" t="s">
        <v>150</v>
      </c>
    </row>
    <row r="18" spans="1:18" s="59" customFormat="1" ht="9.75" customHeight="1" x14ac:dyDescent="0.3">
      <c r="A18" s="66"/>
    </row>
    <row r="19" spans="1:18" s="59" customFormat="1" ht="18.75" x14ac:dyDescent="0.3">
      <c r="A19" s="20">
        <v>4</v>
      </c>
      <c r="B19" s="59" t="s">
        <v>27</v>
      </c>
    </row>
    <row r="20" spans="1:18" s="2" customFormat="1" ht="11.65" customHeight="1" x14ac:dyDescent="0.3">
      <c r="A20" s="20"/>
    </row>
    <row r="21" spans="1:18" s="2" customFormat="1" ht="18.75" x14ac:dyDescent="0.3">
      <c r="A21" s="96">
        <v>5</v>
      </c>
      <c r="B21" s="2" t="s">
        <v>28</v>
      </c>
    </row>
    <row r="22" spans="1:18" s="2" customFormat="1" ht="18.75" x14ac:dyDescent="0.3">
      <c r="A22" s="1"/>
      <c r="C22" s="68" t="s">
        <v>29</v>
      </c>
    </row>
    <row r="23" spans="1:18" s="2" customFormat="1" ht="9" customHeight="1" x14ac:dyDescent="0.3">
      <c r="A23" s="1"/>
    </row>
    <row r="24" spans="1:18" s="2" customFormat="1" ht="18.75" x14ac:dyDescent="0.3">
      <c r="A24" s="1"/>
      <c r="B24" s="57" t="s">
        <v>25</v>
      </c>
    </row>
    <row r="25" spans="1:18" s="2" customFormat="1" ht="10.15" customHeight="1" x14ac:dyDescent="0.3">
      <c r="A25" s="1"/>
      <c r="B25" s="57"/>
    </row>
    <row r="26" spans="1:18" s="2" customFormat="1" ht="37.5" customHeight="1" x14ac:dyDescent="0.3">
      <c r="A26" s="96">
        <v>6</v>
      </c>
      <c r="B26" s="434" t="s">
        <v>52</v>
      </c>
      <c r="C26" s="434"/>
      <c r="D26" s="434"/>
      <c r="E26" s="434"/>
      <c r="F26" s="434"/>
      <c r="G26" s="434"/>
      <c r="H26" s="434"/>
      <c r="I26" s="434"/>
      <c r="J26" s="434"/>
      <c r="K26" s="434"/>
      <c r="L26" s="434"/>
      <c r="M26" s="434"/>
      <c r="N26" s="434"/>
      <c r="O26" s="434"/>
      <c r="P26" s="434"/>
      <c r="Q26" s="434"/>
      <c r="R26" s="434"/>
    </row>
    <row r="27" spans="1:18" s="2" customFormat="1" ht="18.75" x14ac:dyDescent="0.3">
      <c r="A27" s="96"/>
      <c r="B27" s="385"/>
      <c r="C27" s="385"/>
      <c r="D27" s="385"/>
      <c r="E27" s="385"/>
      <c r="F27" s="385"/>
      <c r="G27" s="385"/>
      <c r="H27" s="385"/>
      <c r="I27" s="385"/>
      <c r="J27" s="385"/>
      <c r="K27" s="385"/>
      <c r="L27" s="385"/>
      <c r="M27" s="385"/>
      <c r="N27" s="385"/>
      <c r="O27" s="385"/>
      <c r="P27" s="385"/>
      <c r="Q27" s="385"/>
      <c r="R27" s="385"/>
    </row>
    <row r="28" spans="1:18" s="2" customFormat="1" ht="18.75" x14ac:dyDescent="0.3">
      <c r="A28" s="96" t="s">
        <v>233</v>
      </c>
      <c r="B28" s="385"/>
      <c r="C28" s="385"/>
      <c r="D28" s="385"/>
      <c r="E28" s="385"/>
      <c r="F28" s="385"/>
      <c r="G28" s="385"/>
      <c r="H28" s="385"/>
      <c r="I28" s="385"/>
      <c r="J28" s="385"/>
      <c r="K28" s="385"/>
      <c r="L28" s="385"/>
      <c r="M28" s="385"/>
      <c r="N28" s="385"/>
      <c r="O28" s="385"/>
      <c r="P28" s="385"/>
      <c r="Q28" s="385"/>
      <c r="R28" s="385"/>
    </row>
    <row r="29" spans="1:18" s="2" customFormat="1" ht="52.5" customHeight="1" x14ac:dyDescent="0.3">
      <c r="A29" s="390" t="s">
        <v>235</v>
      </c>
      <c r="B29" s="434" t="s">
        <v>234</v>
      </c>
      <c r="C29" s="434"/>
      <c r="D29" s="434"/>
      <c r="E29" s="434"/>
      <c r="F29" s="434"/>
      <c r="G29" s="434"/>
      <c r="H29" s="434"/>
      <c r="I29" s="434"/>
      <c r="J29" s="434"/>
      <c r="K29" s="434"/>
      <c r="L29" s="434"/>
      <c r="M29" s="434"/>
      <c r="N29" s="434"/>
      <c r="O29" s="434"/>
      <c r="P29" s="434"/>
      <c r="Q29" s="434"/>
      <c r="R29" s="434"/>
    </row>
    <row r="30" spans="1:18" s="2" customFormat="1" ht="18.75" x14ac:dyDescent="0.3">
      <c r="A30" s="96"/>
      <c r="B30" s="385"/>
      <c r="C30" s="385"/>
      <c r="D30" s="385"/>
      <c r="E30" s="385"/>
      <c r="F30" s="385"/>
      <c r="G30" s="385"/>
      <c r="H30" s="385"/>
      <c r="I30" s="385"/>
      <c r="J30" s="385"/>
      <c r="K30" s="385"/>
      <c r="L30" s="385"/>
      <c r="M30" s="385"/>
      <c r="N30" s="385"/>
      <c r="O30" s="385"/>
      <c r="P30" s="385"/>
      <c r="Q30" s="385"/>
      <c r="R30" s="385"/>
    </row>
    <row r="31" spans="1:18" s="2" customFormat="1" ht="21" x14ac:dyDescent="0.35">
      <c r="A31" s="11" t="s">
        <v>10</v>
      </c>
      <c r="B31" s="433" t="s">
        <v>262</v>
      </c>
      <c r="C31" s="433"/>
      <c r="D31" s="433"/>
      <c r="E31" s="433"/>
      <c r="F31" s="433"/>
      <c r="G31" s="433"/>
      <c r="H31" s="433"/>
      <c r="I31" s="433"/>
      <c r="J31" s="433"/>
      <c r="K31" s="433"/>
      <c r="L31" s="433"/>
      <c r="M31" s="433"/>
      <c r="N31" s="433"/>
      <c r="O31" s="433"/>
      <c r="P31" s="433"/>
      <c r="Q31" s="433"/>
      <c r="R31" s="433"/>
    </row>
    <row r="32" spans="1:18" s="2" customFormat="1" ht="18" customHeight="1" x14ac:dyDescent="0.35">
      <c r="A32" s="12"/>
      <c r="B32" s="53" t="s">
        <v>36</v>
      </c>
      <c r="C32" s="13"/>
      <c r="D32" s="13"/>
      <c r="E32" s="144"/>
      <c r="F32" s="60"/>
      <c r="G32" s="60"/>
      <c r="H32" s="60"/>
      <c r="I32" s="132"/>
      <c r="J32" s="13"/>
      <c r="K32" s="13"/>
      <c r="L32" s="143"/>
      <c r="M32" s="13"/>
      <c r="N32" s="13"/>
      <c r="O32" s="13"/>
      <c r="P32" s="13"/>
      <c r="Q32" s="13"/>
      <c r="R32" s="13"/>
    </row>
    <row r="33" spans="1:18" s="2" customFormat="1" ht="18" customHeight="1" x14ac:dyDescent="0.35">
      <c r="A33" s="12"/>
      <c r="B33" s="276" t="s">
        <v>140</v>
      </c>
      <c r="C33" s="132"/>
      <c r="D33" s="132"/>
      <c r="E33" s="144"/>
      <c r="F33" s="60"/>
      <c r="G33" s="60"/>
      <c r="H33" s="60"/>
      <c r="I33" s="132"/>
      <c r="J33" s="132"/>
      <c r="K33" s="132"/>
      <c r="L33" s="143"/>
      <c r="M33" s="132"/>
      <c r="N33" s="132"/>
      <c r="O33" s="132"/>
      <c r="P33" s="132"/>
      <c r="Q33" s="132"/>
      <c r="R33" s="132"/>
    </row>
    <row r="34" spans="1:18" s="2" customFormat="1" ht="21" x14ac:dyDescent="0.35">
      <c r="A34" s="13"/>
      <c r="B34" s="433" t="s">
        <v>26</v>
      </c>
      <c r="C34" s="433"/>
      <c r="D34" s="433"/>
      <c r="E34" s="433"/>
      <c r="F34" s="433"/>
      <c r="G34" s="433"/>
      <c r="H34" s="433"/>
      <c r="I34" s="433"/>
      <c r="J34" s="433"/>
      <c r="K34" s="433"/>
      <c r="L34" s="433"/>
      <c r="M34" s="433"/>
      <c r="N34" s="433"/>
      <c r="O34" s="433"/>
      <c r="P34" s="433"/>
      <c r="Q34" s="433"/>
      <c r="R34" s="433"/>
    </row>
    <row r="35" spans="1:18" s="2" customFormat="1" ht="21" x14ac:dyDescent="0.35">
      <c r="A35" s="13"/>
      <c r="B35" s="433"/>
      <c r="C35" s="433"/>
      <c r="D35" s="433"/>
      <c r="E35" s="433"/>
      <c r="F35" s="433"/>
      <c r="G35" s="433"/>
      <c r="H35" s="433"/>
      <c r="I35" s="433"/>
      <c r="J35" s="433"/>
      <c r="K35" s="433"/>
      <c r="L35" s="433"/>
      <c r="M35" s="433"/>
      <c r="N35" s="433"/>
      <c r="O35" s="433"/>
      <c r="P35" s="433"/>
      <c r="Q35" s="433"/>
      <c r="R35" s="433"/>
    </row>
    <row r="36" spans="1:18" s="14" customFormat="1" ht="16.5" customHeight="1" x14ac:dyDescent="0.35">
      <c r="B36" s="15"/>
      <c r="C36" s="15"/>
      <c r="D36" s="15"/>
      <c r="E36" s="15"/>
      <c r="F36" s="15"/>
      <c r="G36" s="16"/>
      <c r="H36" s="16"/>
      <c r="I36" s="16"/>
      <c r="J36" s="16"/>
      <c r="K36" s="16"/>
      <c r="L36" s="16"/>
      <c r="M36" s="16"/>
      <c r="N36" s="16"/>
      <c r="O36" s="16"/>
      <c r="P36" s="16"/>
    </row>
    <row r="37" spans="1:18" s="2" customFormat="1" ht="18.75" x14ac:dyDescent="0.3">
      <c r="A37" s="432" t="s">
        <v>11</v>
      </c>
      <c r="B37" s="432"/>
      <c r="C37" s="432"/>
      <c r="D37" s="432"/>
      <c r="E37" s="432"/>
      <c r="F37" s="432"/>
      <c r="G37" s="432"/>
      <c r="H37" s="432"/>
      <c r="I37" s="432"/>
      <c r="J37" s="432"/>
      <c r="K37" s="432"/>
      <c r="L37" s="432"/>
      <c r="M37" s="432"/>
      <c r="N37" s="432"/>
      <c r="O37" s="432"/>
      <c r="P37" s="432"/>
      <c r="Q37" s="432"/>
      <c r="R37" s="432"/>
    </row>
    <row r="38" spans="1:18" s="2" customFormat="1" ht="9.75" customHeight="1" x14ac:dyDescent="0.3">
      <c r="A38" s="432"/>
      <c r="B38" s="432"/>
      <c r="C38" s="432"/>
      <c r="D38" s="432"/>
      <c r="E38" s="432"/>
      <c r="F38" s="432"/>
      <c r="G38" s="432"/>
      <c r="H38" s="432"/>
      <c r="I38" s="432"/>
      <c r="J38" s="432"/>
      <c r="K38" s="432"/>
      <c r="L38" s="432"/>
      <c r="M38" s="432"/>
      <c r="N38" s="432"/>
      <c r="O38" s="432"/>
      <c r="P38" s="432"/>
      <c r="Q38" s="432"/>
      <c r="R38" s="432"/>
    </row>
    <row r="39" spans="1:18" s="2" customFormat="1" ht="13.15" customHeight="1" x14ac:dyDescent="0.3">
      <c r="A39" s="432"/>
      <c r="B39" s="432"/>
      <c r="C39" s="432"/>
      <c r="D39" s="432"/>
      <c r="E39" s="432"/>
      <c r="F39" s="432"/>
      <c r="G39" s="432"/>
      <c r="H39" s="432"/>
      <c r="I39" s="432"/>
      <c r="J39" s="432"/>
      <c r="K39" s="432"/>
      <c r="L39" s="432"/>
      <c r="M39" s="432"/>
      <c r="N39" s="432"/>
      <c r="O39" s="432"/>
      <c r="P39" s="432"/>
      <c r="Q39" s="432"/>
      <c r="R39" s="432"/>
    </row>
    <row r="40" spans="1:18" s="2" customFormat="1" ht="11.65" customHeight="1" x14ac:dyDescent="0.3">
      <c r="A40" s="432"/>
      <c r="B40" s="432"/>
      <c r="C40" s="432"/>
      <c r="D40" s="432"/>
      <c r="E40" s="432"/>
      <c r="F40" s="432"/>
      <c r="G40" s="432"/>
      <c r="H40" s="432"/>
      <c r="I40" s="432"/>
      <c r="J40" s="432"/>
      <c r="K40" s="432"/>
      <c r="L40" s="432"/>
      <c r="M40" s="432"/>
      <c r="N40" s="432"/>
      <c r="O40" s="432"/>
      <c r="P40" s="432"/>
      <c r="Q40" s="432"/>
      <c r="R40" s="432"/>
    </row>
    <row r="41" spans="1:18" s="2" customFormat="1" ht="21" customHeight="1" x14ac:dyDescent="0.3">
      <c r="A41" s="432"/>
      <c r="B41" s="432"/>
      <c r="C41" s="432"/>
      <c r="D41" s="432"/>
      <c r="E41" s="432"/>
      <c r="F41" s="432"/>
      <c r="G41" s="432"/>
      <c r="H41" s="432"/>
      <c r="I41" s="432"/>
      <c r="J41" s="432"/>
      <c r="K41" s="432"/>
      <c r="L41" s="432"/>
      <c r="M41" s="432"/>
      <c r="N41" s="432"/>
      <c r="O41" s="432"/>
      <c r="P41" s="432"/>
      <c r="Q41" s="432"/>
      <c r="R41" s="432"/>
    </row>
    <row r="42" spans="1:18" ht="18.75" x14ac:dyDescent="0.3">
      <c r="P42" s="17" t="s">
        <v>260</v>
      </c>
    </row>
    <row r="43" spans="1:18" x14ac:dyDescent="0.25">
      <c r="J43" s="78"/>
    </row>
  </sheetData>
  <sheetProtection algorithmName="SHA-512" hashValue="a8JAvxDBTsu2FGAiZfDRNWs3T30zPoV05w81LUwpem0aNb/3YxN63x+q7BWhDb0NDbvbaVcjNwASMB55RR+JdQ==" saltValue="uG/JkzMusLAxLwpxUyz3Hw==" spinCount="100000" sheet="1" formatColumns="0" formatRows="0"/>
  <mergeCells count="5">
    <mergeCell ref="A37:R41"/>
    <mergeCell ref="B31:R31"/>
    <mergeCell ref="B34:R35"/>
    <mergeCell ref="B26:R26"/>
    <mergeCell ref="B29:R29"/>
  </mergeCells>
  <hyperlinks>
    <hyperlink ref="B32" r:id="rId1" display="at aicpa.org/sba."/>
    <hyperlink ref="B33" r:id="rId2" display="The SBA forgiveness application is online here:"/>
  </hyperlinks>
  <pageMargins left="0.7" right="0.7" top="0.75" bottom="0.75" header="0.3" footer="0.3"/>
  <pageSetup scale="6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4"/>
  <sheetViews>
    <sheetView zoomScaleNormal="100" zoomScaleSheetLayoutView="85" workbookViewId="0"/>
  </sheetViews>
  <sheetFormatPr defaultRowHeight="15" x14ac:dyDescent="0.25"/>
  <cols>
    <col min="1" max="1" width="33" customWidth="1"/>
    <col min="2" max="2" width="7" customWidth="1"/>
    <col min="3" max="3" width="12.28515625" customWidth="1"/>
    <col min="4" max="4" width="31.85546875" customWidth="1"/>
    <col min="5" max="5" width="22.28515625" customWidth="1"/>
    <col min="6" max="6" width="7" customWidth="1"/>
    <col min="7" max="7" width="14.5703125" customWidth="1"/>
    <col min="8" max="8" width="14" customWidth="1"/>
    <col min="9" max="9" width="17" customWidth="1"/>
    <col min="10" max="10" width="6.5703125" customWidth="1"/>
    <col min="11" max="11" width="13" bestFit="1" customWidth="1"/>
    <col min="12" max="12" width="4.7109375" customWidth="1"/>
    <col min="13" max="13" width="12" bestFit="1" customWidth="1"/>
    <col min="14" max="14" width="4.7109375" customWidth="1"/>
  </cols>
  <sheetData>
    <row r="1" spans="1:16" ht="21" x14ac:dyDescent="0.35">
      <c r="A1" s="19" t="s">
        <v>2</v>
      </c>
      <c r="G1" s="59"/>
      <c r="H1" s="59"/>
    </row>
    <row r="2" spans="1:16" ht="21" x14ac:dyDescent="0.35">
      <c r="A2" s="19" t="s">
        <v>1</v>
      </c>
    </row>
    <row r="3" spans="1:16" s="77" customFormat="1" ht="21" x14ac:dyDescent="0.35">
      <c r="A3" s="5" t="s">
        <v>259</v>
      </c>
      <c r="B3" s="78"/>
      <c r="C3" s="78"/>
      <c r="D3" s="78"/>
      <c r="E3" s="78"/>
      <c r="F3" s="78"/>
    </row>
    <row r="4" spans="1:16" s="77" customFormat="1" ht="11.65" customHeight="1" x14ac:dyDescent="0.35">
      <c r="A4" s="103"/>
      <c r="B4" s="78"/>
      <c r="C4" s="78"/>
      <c r="D4" s="78"/>
      <c r="E4" s="78"/>
      <c r="F4" s="78"/>
    </row>
    <row r="5" spans="1:16" ht="15" customHeight="1" x14ac:dyDescent="0.3">
      <c r="A5" s="58" t="s">
        <v>141</v>
      </c>
      <c r="B5" s="58"/>
      <c r="C5" s="199"/>
      <c r="D5" s="199"/>
      <c r="E5" s="58"/>
      <c r="F5" s="199"/>
    </row>
    <row r="6" spans="1:16" s="2" customFormat="1" ht="18.75" x14ac:dyDescent="0.3">
      <c r="A6" s="427" t="s">
        <v>261</v>
      </c>
      <c r="B6" s="58"/>
      <c r="C6" s="58"/>
      <c r="D6" s="58"/>
      <c r="E6" s="58"/>
      <c r="F6" s="58"/>
      <c r="G6" s="59"/>
      <c r="H6" s="59"/>
      <c r="I6" s="59"/>
      <c r="J6" s="59"/>
      <c r="K6" s="59"/>
      <c r="L6" s="59"/>
      <c r="M6" s="59"/>
      <c r="N6" s="59"/>
      <c r="O6" s="59"/>
    </row>
    <row r="7" spans="1:16" s="77" customFormat="1" ht="15" customHeight="1" x14ac:dyDescent="0.3">
      <c r="A7" s="178" t="s">
        <v>178</v>
      </c>
      <c r="B7" s="88"/>
      <c r="C7" s="179"/>
      <c r="D7" s="179"/>
      <c r="E7" s="179"/>
      <c r="F7" s="179"/>
    </row>
    <row r="8" spans="1:16" s="77" customFormat="1" ht="15" customHeight="1" thickBot="1" x14ac:dyDescent="0.35">
      <c r="D8" s="59"/>
      <c r="E8" s="59"/>
    </row>
    <row r="9" spans="1:16" s="6" customFormat="1" ht="19.5" thickBot="1" x14ac:dyDescent="0.35">
      <c r="A9" s="105" t="s">
        <v>39</v>
      </c>
      <c r="B9" s="106"/>
      <c r="C9" s="107"/>
      <c r="D9" s="104"/>
      <c r="E9" s="97"/>
      <c r="F9" s="97"/>
      <c r="G9" s="97"/>
      <c r="N9" s="22"/>
    </row>
    <row r="10" spans="1:16" s="6" customFormat="1" ht="25.5" customHeight="1" thickBot="1" x14ac:dyDescent="0.3">
      <c r="A10" s="137" t="s">
        <v>40</v>
      </c>
      <c r="B10" s="108"/>
      <c r="C10" s="306"/>
      <c r="D10" s="436" t="s">
        <v>80</v>
      </c>
      <c r="E10" s="436"/>
      <c r="F10" s="437"/>
      <c r="G10" s="164"/>
      <c r="H10" s="164"/>
      <c r="I10" s="164"/>
      <c r="J10" s="164"/>
      <c r="K10" s="164"/>
      <c r="L10" s="164"/>
      <c r="O10" s="22"/>
    </row>
    <row r="11" spans="1:16" s="49" customFormat="1" ht="15.75" thickBot="1" x14ac:dyDescent="0.3">
      <c r="A11" s="138"/>
      <c r="B11" s="109"/>
      <c r="C11" s="110"/>
      <c r="D11" s="98"/>
      <c r="E11" s="65"/>
      <c r="F11" s="65"/>
      <c r="G11" s="65"/>
      <c r="H11" s="65"/>
      <c r="O11" s="41"/>
    </row>
    <row r="12" spans="1:16" s="6" customFormat="1" ht="14.25" customHeight="1" x14ac:dyDescent="0.25">
      <c r="A12" s="137" t="s">
        <v>83</v>
      </c>
      <c r="B12" s="108"/>
      <c r="C12" s="366"/>
      <c r="D12" s="438" t="s">
        <v>81</v>
      </c>
      <c r="E12" s="439"/>
      <c r="F12" s="440"/>
      <c r="G12" s="165"/>
      <c r="H12" s="165"/>
      <c r="I12" s="165"/>
      <c r="J12" s="165"/>
      <c r="K12" s="165"/>
      <c r="L12" s="165"/>
      <c r="O12" s="22"/>
    </row>
    <row r="13" spans="1:16" s="6" customFormat="1" ht="17.25" customHeight="1" x14ac:dyDescent="0.25">
      <c r="A13" s="111"/>
      <c r="B13" s="22"/>
      <c r="C13" s="112"/>
      <c r="D13" s="441"/>
      <c r="E13" s="442"/>
      <c r="F13" s="443"/>
      <c r="G13" s="165"/>
      <c r="H13" s="165"/>
      <c r="I13" s="165"/>
      <c r="J13" s="165"/>
      <c r="K13" s="165"/>
      <c r="L13" s="165"/>
      <c r="O13" s="22"/>
    </row>
    <row r="14" spans="1:16" s="6" customFormat="1" ht="32.25" customHeight="1" thickBot="1" x14ac:dyDescent="0.3">
      <c r="A14" s="111"/>
      <c r="B14" s="22"/>
      <c r="C14" s="112"/>
      <c r="D14" s="444"/>
      <c r="E14" s="445"/>
      <c r="F14" s="446"/>
      <c r="G14" s="102"/>
      <c r="H14" s="102"/>
      <c r="I14" s="102"/>
      <c r="J14" s="102"/>
      <c r="K14" s="102"/>
      <c r="L14" s="102"/>
      <c r="O14" s="22"/>
    </row>
    <row r="15" spans="1:16" s="6" customFormat="1" ht="28.5" customHeight="1" x14ac:dyDescent="0.25">
      <c r="A15" s="116" t="s">
        <v>41</v>
      </c>
      <c r="B15" s="113"/>
      <c r="C15" s="114"/>
      <c r="D15" s="426"/>
      <c r="E15" s="426"/>
      <c r="F15" s="426"/>
      <c r="G15" s="115"/>
      <c r="H15" s="115"/>
      <c r="I15" s="115"/>
      <c r="J15" s="115"/>
      <c r="K15" s="115"/>
      <c r="L15" s="115"/>
      <c r="M15" s="95"/>
      <c r="N15" s="95"/>
      <c r="O15" s="95"/>
      <c r="P15" s="95"/>
    </row>
    <row r="16" spans="1:16" s="77" customFormat="1" ht="15" customHeight="1" thickBot="1" x14ac:dyDescent="0.3">
      <c r="A16" s="36"/>
      <c r="B16" s="79"/>
      <c r="C16" s="80"/>
    </row>
    <row r="17" spans="1:8" s="77" customFormat="1" ht="15" customHeight="1" x14ac:dyDescent="0.25">
      <c r="A17" s="18"/>
      <c r="B17" s="18"/>
      <c r="C17" s="18"/>
    </row>
    <row r="18" spans="1:8" s="77" customFormat="1" ht="15" customHeight="1" thickBot="1" x14ac:dyDescent="0.3"/>
    <row r="19" spans="1:8" ht="21" customHeight="1" thickBot="1" x14ac:dyDescent="0.35">
      <c r="A19" s="55" t="s">
        <v>245</v>
      </c>
      <c r="B19" s="51"/>
      <c r="C19" s="51"/>
      <c r="D19" s="52"/>
      <c r="E19" s="435" t="s">
        <v>74</v>
      </c>
      <c r="F19" s="435"/>
    </row>
    <row r="20" spans="1:8" ht="20.25" customHeight="1" x14ac:dyDescent="0.25">
      <c r="A20" s="372"/>
      <c r="B20" s="283"/>
      <c r="C20" s="283"/>
      <c r="D20" s="32"/>
      <c r="E20" s="435"/>
      <c r="F20" s="435"/>
    </row>
    <row r="21" spans="1:8" s="77" customFormat="1" ht="15" customHeight="1" x14ac:dyDescent="0.25">
      <c r="A21" s="81" t="s">
        <v>55</v>
      </c>
      <c r="B21" s="82" t="s">
        <v>56</v>
      </c>
      <c r="C21" s="162">
        <f>'Schedule A'!J44</f>
        <v>0</v>
      </c>
      <c r="D21" s="85"/>
      <c r="E21" s="161" t="s">
        <v>137</v>
      </c>
    </row>
    <row r="22" spans="1:8" s="77" customFormat="1" ht="15" customHeight="1" x14ac:dyDescent="0.25">
      <c r="A22" s="81" t="s">
        <v>54</v>
      </c>
      <c r="B22" s="82" t="s">
        <v>57</v>
      </c>
      <c r="C22" s="162">
        <f>'Non-Payroll Costs Tracker'!E31</f>
        <v>0</v>
      </c>
      <c r="D22" s="85"/>
      <c r="E22" s="161" t="s">
        <v>96</v>
      </c>
    </row>
    <row r="23" spans="1:8" s="77" customFormat="1" ht="15" customHeight="1" x14ac:dyDescent="0.25">
      <c r="A23" s="81" t="s">
        <v>53</v>
      </c>
      <c r="B23" s="82" t="s">
        <v>58</v>
      </c>
      <c r="C23" s="162">
        <f>'Non-Payroll Costs Tracker'!F31</f>
        <v>0</v>
      </c>
      <c r="D23" s="85"/>
      <c r="E23" s="161" t="s">
        <v>96</v>
      </c>
    </row>
    <row r="24" spans="1:8" s="77" customFormat="1" ht="15" customHeight="1" x14ac:dyDescent="0.25">
      <c r="A24" s="81" t="s">
        <v>59</v>
      </c>
      <c r="B24" s="82" t="s">
        <v>60</v>
      </c>
      <c r="C24" s="163">
        <f>'Non-Payroll Costs Tracker'!N31</f>
        <v>0</v>
      </c>
      <c r="D24" s="85"/>
      <c r="E24" s="161" t="s">
        <v>96</v>
      </c>
    </row>
    <row r="25" spans="1:8" s="77" customFormat="1" ht="15" customHeight="1" x14ac:dyDescent="0.25">
      <c r="A25" s="81"/>
      <c r="B25" s="82"/>
      <c r="C25" s="47"/>
      <c r="D25" s="85"/>
    </row>
    <row r="26" spans="1:8" ht="15" customHeight="1" x14ac:dyDescent="0.25">
      <c r="A26" s="89" t="s">
        <v>61</v>
      </c>
      <c r="B26" s="74"/>
      <c r="C26" s="352">
        <f>SUM(C21:C25)</f>
        <v>0</v>
      </c>
      <c r="D26" s="85"/>
    </row>
    <row r="27" spans="1:8" ht="24.75" customHeight="1" x14ac:dyDescent="0.25">
      <c r="A27" s="81" t="s">
        <v>244</v>
      </c>
      <c r="B27" s="74"/>
      <c r="C27" s="71"/>
      <c r="D27" s="85"/>
      <c r="E27" s="161" t="s">
        <v>258</v>
      </c>
    </row>
    <row r="28" spans="1:8" s="77" customFormat="1" ht="15" customHeight="1" x14ac:dyDescent="0.25">
      <c r="A28" s="81"/>
      <c r="B28" s="74"/>
      <c r="C28" s="47"/>
      <c r="D28" s="85"/>
    </row>
    <row r="29" spans="1:8" ht="15" customHeight="1" x14ac:dyDescent="0.25">
      <c r="A29" s="89" t="s">
        <v>62</v>
      </c>
      <c r="B29" s="74"/>
      <c r="C29" s="47"/>
      <c r="D29" s="85"/>
      <c r="E29" s="78"/>
      <c r="F29" s="90"/>
      <c r="G29" s="90"/>
      <c r="H29" s="90"/>
    </row>
    <row r="30" spans="1:8" ht="5.25" customHeight="1" x14ac:dyDescent="0.25">
      <c r="A30" s="33"/>
      <c r="B30" s="18"/>
      <c r="C30" s="18"/>
      <c r="D30" s="85"/>
      <c r="E30" s="78"/>
      <c r="F30" s="78"/>
      <c r="G30" s="78"/>
      <c r="H30" s="78"/>
    </row>
    <row r="31" spans="1:8" s="77" customFormat="1" ht="15" customHeight="1" x14ac:dyDescent="0.25">
      <c r="A31" s="81" t="s">
        <v>78</v>
      </c>
      <c r="B31" s="157" t="s">
        <v>63</v>
      </c>
      <c r="C31" s="163">
        <f>'Schedule A'!J18</f>
        <v>0</v>
      </c>
      <c r="D31" s="85"/>
      <c r="E31" s="161" t="s">
        <v>137</v>
      </c>
      <c r="F31" s="78"/>
      <c r="G31" s="78"/>
      <c r="H31" s="78"/>
    </row>
    <row r="32" spans="1:8" s="77" customFormat="1" ht="15" customHeight="1" x14ac:dyDescent="0.25">
      <c r="A32" s="81"/>
      <c r="B32" s="74"/>
      <c r="C32" s="47"/>
      <c r="D32" s="85"/>
      <c r="E32" s="169"/>
      <c r="F32" s="78"/>
      <c r="G32" s="78"/>
      <c r="H32" s="78"/>
    </row>
    <row r="33" spans="1:9" s="77" customFormat="1" ht="15" customHeight="1" x14ac:dyDescent="0.25">
      <c r="A33" s="81" t="s">
        <v>64</v>
      </c>
      <c r="B33" s="157" t="s">
        <v>65</v>
      </c>
      <c r="C33" s="352">
        <f>C26+C27-C31</f>
        <v>0</v>
      </c>
      <c r="D33" s="85"/>
      <c r="E33" s="169"/>
      <c r="F33" s="78"/>
      <c r="G33" s="78"/>
      <c r="H33" s="78"/>
    </row>
    <row r="34" spans="1:9" s="77" customFormat="1" ht="15" customHeight="1" x14ac:dyDescent="0.25">
      <c r="A34" s="81"/>
      <c r="B34" s="74"/>
      <c r="C34" s="47"/>
      <c r="D34" s="85"/>
      <c r="E34" s="169"/>
      <c r="F34" s="78"/>
      <c r="G34" s="78"/>
      <c r="H34" s="78"/>
    </row>
    <row r="35" spans="1:9" s="77" customFormat="1" ht="15" customHeight="1" x14ac:dyDescent="0.25">
      <c r="A35" s="81" t="s">
        <v>66</v>
      </c>
      <c r="B35" s="157" t="s">
        <v>67</v>
      </c>
      <c r="C35" s="394" t="e">
        <f>'Schedule A'!J55</f>
        <v>#DIV/0!</v>
      </c>
      <c r="D35" s="398" t="s">
        <v>243</v>
      </c>
      <c r="E35" s="169" t="s">
        <v>137</v>
      </c>
      <c r="F35" s="78"/>
      <c r="G35" s="78"/>
      <c r="H35" s="78"/>
    </row>
    <row r="36" spans="1:9" s="77" customFormat="1" ht="15" customHeight="1" x14ac:dyDescent="0.25">
      <c r="A36" s="81"/>
      <c r="B36" s="74"/>
      <c r="C36" s="47"/>
      <c r="D36" s="85"/>
      <c r="E36" s="169"/>
      <c r="F36" s="78"/>
      <c r="G36" s="78"/>
      <c r="H36" s="78"/>
    </row>
    <row r="37" spans="1:9" s="77" customFormat="1" ht="15" customHeight="1" x14ac:dyDescent="0.25">
      <c r="A37" s="81" t="s">
        <v>68</v>
      </c>
      <c r="B37" s="157" t="s">
        <v>69</v>
      </c>
      <c r="C37" s="352" t="e">
        <f>+C33*C35</f>
        <v>#DIV/0!</v>
      </c>
      <c r="D37" s="398" t="s">
        <v>243</v>
      </c>
      <c r="E37" s="169"/>
      <c r="F37" s="78"/>
      <c r="G37" s="78"/>
      <c r="H37" s="78"/>
    </row>
    <row r="38" spans="1:9" s="77" customFormat="1" ht="15" customHeight="1" x14ac:dyDescent="0.25">
      <c r="A38" s="81"/>
      <c r="B38" s="157"/>
      <c r="C38" s="47"/>
      <c r="D38" s="85"/>
      <c r="E38" s="169"/>
      <c r="F38" s="78"/>
      <c r="G38" s="78"/>
      <c r="H38" s="78"/>
    </row>
    <row r="39" spans="1:9" ht="15" customHeight="1" x14ac:dyDescent="0.25">
      <c r="A39" s="35" t="s">
        <v>181</v>
      </c>
      <c r="B39" s="18" t="s">
        <v>70</v>
      </c>
      <c r="C39" s="71"/>
      <c r="D39" s="85"/>
      <c r="E39" s="170"/>
    </row>
    <row r="40" spans="1:9" s="77" customFormat="1" ht="15" customHeight="1" x14ac:dyDescent="0.25">
      <c r="A40" s="81"/>
      <c r="B40" s="157"/>
      <c r="C40" s="47"/>
      <c r="D40" s="85"/>
      <c r="E40" s="169"/>
      <c r="F40" s="78"/>
      <c r="G40" s="78"/>
      <c r="H40" s="78"/>
    </row>
    <row r="41" spans="1:9" s="77" customFormat="1" ht="15" customHeight="1" x14ac:dyDescent="0.25">
      <c r="A41" s="81"/>
      <c r="B41" s="157"/>
      <c r="C41" s="47"/>
      <c r="D41" s="85"/>
      <c r="E41" s="169"/>
      <c r="F41" s="78"/>
      <c r="G41" s="78"/>
      <c r="H41" s="78"/>
    </row>
    <row r="42" spans="1:9" ht="15" customHeight="1" x14ac:dyDescent="0.25">
      <c r="A42" s="81" t="s">
        <v>71</v>
      </c>
      <c r="B42" s="157" t="s">
        <v>72</v>
      </c>
      <c r="C42" s="352">
        <f>C21/0.75</f>
        <v>0</v>
      </c>
      <c r="D42" s="85"/>
      <c r="E42" s="169" t="s">
        <v>236</v>
      </c>
      <c r="F42" s="78"/>
      <c r="G42" s="78"/>
      <c r="H42" s="78"/>
      <c r="I42" s="78"/>
    </row>
    <row r="43" spans="1:9" x14ac:dyDescent="0.25">
      <c r="A43" s="33"/>
      <c r="B43" s="158"/>
      <c r="C43" s="18"/>
      <c r="D43" s="85"/>
    </row>
    <row r="44" spans="1:9" ht="29.25" customHeight="1" x14ac:dyDescent="0.25">
      <c r="A44" s="313" t="s">
        <v>182</v>
      </c>
      <c r="B44" s="38" t="s">
        <v>73</v>
      </c>
      <c r="C44" s="352">
        <f>IFERROR((MIN(C37,C39,C42)),0)</f>
        <v>0</v>
      </c>
      <c r="D44" s="85"/>
      <c r="E44" s="78"/>
      <c r="F44" s="78"/>
      <c r="G44" s="78"/>
    </row>
    <row r="45" spans="1:9" s="78" customFormat="1" ht="15" customHeight="1" x14ac:dyDescent="0.25">
      <c r="A45" s="160"/>
      <c r="B45" s="38"/>
      <c r="C45" s="47"/>
      <c r="D45" s="85"/>
    </row>
    <row r="46" spans="1:9" ht="27" customHeight="1" x14ac:dyDescent="0.25">
      <c r="A46" s="139" t="s">
        <v>205</v>
      </c>
      <c r="B46" s="157"/>
      <c r="C46" s="71"/>
      <c r="D46" s="85"/>
      <c r="E46" s="161" t="s">
        <v>75</v>
      </c>
    </row>
    <row r="47" spans="1:9" s="78" customFormat="1" ht="11.25" customHeight="1" x14ac:dyDescent="0.25">
      <c r="A47" s="139"/>
      <c r="B47" s="157"/>
      <c r="C47" s="47"/>
      <c r="D47" s="85"/>
    </row>
    <row r="48" spans="1:9" ht="15" customHeight="1" x14ac:dyDescent="0.25">
      <c r="A48" s="35" t="s">
        <v>34</v>
      </c>
      <c r="B48" s="158"/>
      <c r="C48" s="48"/>
      <c r="D48" s="353">
        <f>C44-C46</f>
        <v>0</v>
      </c>
      <c r="E48" s="73" t="s">
        <v>29</v>
      </c>
    </row>
    <row r="49" spans="1:19" ht="27.75" customHeight="1" x14ac:dyDescent="0.25">
      <c r="A49" s="33"/>
      <c r="B49" s="158"/>
      <c r="C49" s="48"/>
      <c r="D49" s="85"/>
      <c r="E49" s="391"/>
      <c r="F49" s="391"/>
      <c r="G49" s="391"/>
      <c r="H49" s="391"/>
    </row>
    <row r="50" spans="1:19" ht="15.75" thickBot="1" x14ac:dyDescent="0.3">
      <c r="A50" s="35" t="s">
        <v>33</v>
      </c>
      <c r="B50" s="158"/>
      <c r="C50" s="48"/>
      <c r="D50" s="392">
        <f>IF((C39-D48)&lt;0,0,(C39-D48))</f>
        <v>0</v>
      </c>
      <c r="E50" s="264"/>
      <c r="F50" s="158"/>
      <c r="G50" s="48"/>
      <c r="H50" s="48"/>
    </row>
    <row r="51" spans="1:19" ht="15" customHeight="1" thickTop="1" thickBot="1" x14ac:dyDescent="0.3">
      <c r="A51" s="72"/>
      <c r="B51" s="159"/>
      <c r="C51" s="79"/>
      <c r="D51" s="393"/>
      <c r="E51" s="18"/>
      <c r="F51" s="158"/>
      <c r="G51" s="47"/>
      <c r="H51" s="18"/>
    </row>
    <row r="52" spans="1:19" ht="15" customHeight="1" thickBot="1" x14ac:dyDescent="0.3">
      <c r="D52" s="18"/>
      <c r="E52" s="18"/>
      <c r="F52" s="158"/>
      <c r="G52" s="47"/>
      <c r="H52" s="18"/>
    </row>
    <row r="53" spans="1:19" s="77" customFormat="1" x14ac:dyDescent="0.25">
      <c r="A53" s="453" t="s">
        <v>149</v>
      </c>
      <c r="B53" s="454"/>
      <c r="C53" s="454"/>
      <c r="D53" s="454"/>
      <c r="E53" s="454"/>
      <c r="F53" s="454"/>
      <c r="G53" s="454"/>
      <c r="H53" s="455"/>
    </row>
    <row r="54" spans="1:19" s="77" customFormat="1" ht="22.9" customHeight="1" thickBot="1" x14ac:dyDescent="0.3">
      <c r="A54" s="456"/>
      <c r="B54" s="457"/>
      <c r="C54" s="457"/>
      <c r="D54" s="457"/>
      <c r="E54" s="457"/>
      <c r="F54" s="457"/>
      <c r="G54" s="457"/>
      <c r="H54" s="458"/>
    </row>
    <row r="55" spans="1:19" s="77" customFormat="1" ht="9" customHeight="1" thickBot="1" x14ac:dyDescent="0.3">
      <c r="B55" s="166"/>
      <c r="C55" s="166"/>
      <c r="D55" s="166"/>
      <c r="E55" s="166"/>
      <c r="F55" s="166"/>
      <c r="G55" s="166"/>
      <c r="H55" s="166"/>
      <c r="I55" s="166"/>
      <c r="J55" s="166"/>
      <c r="K55" s="166"/>
      <c r="L55" s="166"/>
    </row>
    <row r="56" spans="1:19" s="77" customFormat="1" ht="14.25" customHeight="1" thickBot="1" x14ac:dyDescent="0.3">
      <c r="A56" s="459" t="s">
        <v>249</v>
      </c>
      <c r="B56" s="460"/>
      <c r="C56" s="460"/>
      <c r="D56" s="460"/>
      <c r="E56" s="460"/>
      <c r="F56" s="460"/>
      <c r="G56" s="460"/>
      <c r="H56" s="461"/>
      <c r="I56" s="166"/>
      <c r="J56" s="166"/>
      <c r="K56" s="166"/>
      <c r="L56" s="166"/>
    </row>
    <row r="57" spans="1:19" s="77" customFormat="1" ht="7.5" customHeight="1" thickBot="1" x14ac:dyDescent="0.3">
      <c r="A57" s="133"/>
      <c r="B57" s="134"/>
      <c r="C57" s="134"/>
      <c r="D57" s="134"/>
      <c r="E57" s="134"/>
      <c r="F57" s="134"/>
      <c r="G57" s="134"/>
      <c r="H57" s="134"/>
      <c r="I57" s="166"/>
      <c r="J57" s="166"/>
      <c r="K57" s="166"/>
      <c r="L57" s="166"/>
    </row>
    <row r="58" spans="1:19" s="77" customFormat="1" ht="30" customHeight="1" thickBot="1" x14ac:dyDescent="0.3">
      <c r="A58" s="450" t="s">
        <v>250</v>
      </c>
      <c r="B58" s="451"/>
      <c r="C58" s="451"/>
      <c r="D58" s="451"/>
      <c r="E58" s="451"/>
      <c r="F58" s="451"/>
      <c r="G58" s="451"/>
      <c r="H58" s="452"/>
      <c r="I58" s="166"/>
      <c r="J58" s="166"/>
      <c r="K58" s="166"/>
      <c r="L58" s="166"/>
    </row>
    <row r="59" spans="1:19" ht="15.75" thickBot="1" x14ac:dyDescent="0.3">
      <c r="A59" s="167"/>
      <c r="B59" s="168"/>
      <c r="C59" s="168"/>
      <c r="D59" s="168"/>
      <c r="E59" s="77"/>
      <c r="F59" s="77"/>
      <c r="G59" s="77"/>
      <c r="H59" s="77"/>
      <c r="I59" s="78"/>
    </row>
    <row r="60" spans="1:19" s="2" customFormat="1" ht="22.5" customHeight="1" x14ac:dyDescent="0.35">
      <c r="A60" s="462" t="s">
        <v>263</v>
      </c>
      <c r="B60" s="463"/>
      <c r="C60" s="463"/>
      <c r="D60" s="463"/>
      <c r="E60" s="463"/>
      <c r="F60" s="463"/>
      <c r="G60" s="463"/>
      <c r="H60" s="464"/>
      <c r="I60" s="84"/>
      <c r="J60" s="61"/>
      <c r="K60" s="61"/>
      <c r="L60" s="61"/>
      <c r="M60" s="63"/>
      <c r="N60" s="61"/>
      <c r="O60" s="59"/>
      <c r="P60" s="61"/>
      <c r="Q60" s="61"/>
      <c r="R60" s="61"/>
      <c r="S60" s="59"/>
    </row>
    <row r="61" spans="1:19" s="2" customFormat="1" ht="17.25" customHeight="1" x14ac:dyDescent="0.3">
      <c r="A61" s="173" t="s">
        <v>36</v>
      </c>
      <c r="B61" s="173"/>
      <c r="C61" s="174"/>
      <c r="D61" s="175"/>
      <c r="E61" s="174"/>
      <c r="F61" s="174"/>
      <c r="G61" s="174"/>
      <c r="H61" s="176"/>
      <c r="I61" s="59"/>
      <c r="J61" s="59"/>
      <c r="K61" s="59"/>
      <c r="L61" s="59"/>
      <c r="M61" s="59"/>
      <c r="N61" s="59"/>
      <c r="O61" s="59"/>
      <c r="P61" s="59"/>
      <c r="Q61" s="59"/>
      <c r="R61" s="59"/>
      <c r="S61" s="59"/>
    </row>
    <row r="62" spans="1:19" s="2" customFormat="1" ht="17.25" customHeight="1" x14ac:dyDescent="0.3">
      <c r="A62" s="175" t="s">
        <v>77</v>
      </c>
      <c r="B62" s="173"/>
      <c r="C62" s="174"/>
      <c r="D62" s="175"/>
      <c r="E62" s="174"/>
      <c r="F62" s="174"/>
      <c r="G62" s="174"/>
      <c r="H62" s="176"/>
      <c r="I62" s="59"/>
      <c r="J62" s="59"/>
      <c r="K62" s="59"/>
      <c r="L62" s="59"/>
      <c r="M62" s="59"/>
      <c r="N62" s="59"/>
      <c r="O62" s="59"/>
      <c r="P62" s="59"/>
      <c r="Q62" s="59"/>
      <c r="R62" s="59"/>
      <c r="S62" s="59"/>
    </row>
    <row r="63" spans="1:19" s="77" customFormat="1" ht="30.75" customHeight="1" thickBot="1" x14ac:dyDescent="0.4">
      <c r="A63" s="447" t="s">
        <v>76</v>
      </c>
      <c r="B63" s="448"/>
      <c r="C63" s="448"/>
      <c r="D63" s="448"/>
      <c r="E63" s="448"/>
      <c r="F63" s="448"/>
      <c r="G63" s="448"/>
      <c r="H63" s="449"/>
      <c r="I63" s="84"/>
      <c r="J63" s="84"/>
      <c r="K63" s="84"/>
      <c r="L63" s="84"/>
      <c r="M63" s="84"/>
      <c r="N63" s="84"/>
      <c r="O63" s="84"/>
      <c r="P63" s="84"/>
      <c r="Q63" s="84"/>
      <c r="R63" s="84"/>
      <c r="S63" s="78"/>
    </row>
    <row r="64" spans="1:19" s="78" customFormat="1" ht="20.25" customHeight="1" x14ac:dyDescent="0.35">
      <c r="B64" s="84"/>
      <c r="C64" s="84"/>
      <c r="D64" s="84"/>
      <c r="E64" s="84"/>
      <c r="F64" s="84"/>
      <c r="G64" s="84"/>
      <c r="H64" s="84"/>
      <c r="I64" s="84"/>
      <c r="J64" s="84"/>
      <c r="K64" s="84"/>
      <c r="L64" s="84"/>
      <c r="M64" s="84"/>
      <c r="N64" s="84"/>
      <c r="O64" s="84"/>
    </row>
    <row r="65" spans="3:19" x14ac:dyDescent="0.25">
      <c r="J65" s="78"/>
      <c r="K65" s="78"/>
      <c r="L65" s="78"/>
      <c r="M65" s="78"/>
      <c r="N65" s="78"/>
      <c r="O65" s="78"/>
      <c r="P65" s="14"/>
      <c r="Q65" s="14"/>
      <c r="R65" s="14"/>
      <c r="S65" s="14"/>
    </row>
    <row r="67" spans="3:19" x14ac:dyDescent="0.25">
      <c r="C67" s="78"/>
    </row>
    <row r="68" spans="3:19" x14ac:dyDescent="0.25">
      <c r="C68" s="78"/>
    </row>
    <row r="69" spans="3:19" x14ac:dyDescent="0.25">
      <c r="C69" s="78"/>
    </row>
    <row r="70" spans="3:19" x14ac:dyDescent="0.25">
      <c r="C70" s="91"/>
    </row>
    <row r="71" spans="3:19" x14ac:dyDescent="0.25">
      <c r="C71" s="78"/>
    </row>
    <row r="72" spans="3:19" x14ac:dyDescent="0.25">
      <c r="C72" s="92"/>
    </row>
    <row r="73" spans="3:19" x14ac:dyDescent="0.25">
      <c r="C73" s="77"/>
    </row>
    <row r="74" spans="3:19" x14ac:dyDescent="0.25">
      <c r="C74" s="83"/>
    </row>
  </sheetData>
  <sheetProtection algorithmName="SHA-512" hashValue="G426r7kfP6MjElQMcd0iEVjC/hpMqBtUt+Vn7uiw2pM2VCOz3FveaphYDTPcOEWaG8cDGwt4VLUXLm+cTN77HQ==" saltValue="3kFx5d/UGpaRkjOOlVaN7A==" spinCount="100000" sheet="1" formatColumns="0" formatRows="0"/>
  <protectedRanges>
    <protectedRange sqref="C10 C12 C15 C27 C39 C46" name="Range1"/>
  </protectedRanges>
  <mergeCells count="8">
    <mergeCell ref="E19:F20"/>
    <mergeCell ref="D10:F10"/>
    <mergeCell ref="D12:F14"/>
    <mergeCell ref="A63:H63"/>
    <mergeCell ref="A58:H58"/>
    <mergeCell ref="A53:H54"/>
    <mergeCell ref="A56:H56"/>
    <mergeCell ref="A60:H60"/>
  </mergeCells>
  <hyperlinks>
    <hyperlink ref="A62" r:id="rId1" display="The SBA forgiveness application is online here:"/>
    <hyperlink ref="A61" r:id="rId2" display="at aicpa.org/sba."/>
  </hyperlinks>
  <pageMargins left="0.33" right="0.7" top="0.3" bottom="0.24" header="0.3" footer="0.3"/>
  <pageSetup scale="73"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4"/>
  <sheetViews>
    <sheetView workbookViewId="0"/>
  </sheetViews>
  <sheetFormatPr defaultRowHeight="15" x14ac:dyDescent="0.25"/>
  <cols>
    <col min="1" max="1" width="22.7109375" customWidth="1"/>
    <col min="2" max="2" width="12.28515625" customWidth="1"/>
    <col min="4" max="4" width="15.7109375" customWidth="1"/>
    <col min="6" max="6" width="9" customWidth="1"/>
    <col min="7" max="7" width="13" customWidth="1"/>
    <col min="10" max="10" width="10.5703125" bestFit="1" customWidth="1"/>
    <col min="12" max="12" width="10.5703125" customWidth="1"/>
  </cols>
  <sheetData>
    <row r="1" spans="1:15" s="77" customFormat="1" ht="21" x14ac:dyDescent="0.35">
      <c r="A1" s="19" t="s">
        <v>93</v>
      </c>
      <c r="G1" s="59"/>
      <c r="H1" s="59"/>
      <c r="O1" s="18"/>
    </row>
    <row r="2" spans="1:15" s="77" customFormat="1" ht="21" x14ac:dyDescent="0.35">
      <c r="A2" s="19" t="s">
        <v>1</v>
      </c>
      <c r="O2" s="18"/>
    </row>
    <row r="3" spans="1:15" s="77" customFormat="1" ht="21" x14ac:dyDescent="0.35">
      <c r="A3" s="5" t="s">
        <v>259</v>
      </c>
      <c r="C3" s="78"/>
      <c r="D3" s="78"/>
      <c r="E3" s="59"/>
      <c r="F3" s="59"/>
      <c r="G3" s="78"/>
      <c r="H3" s="78"/>
      <c r="O3" s="18"/>
    </row>
    <row r="4" spans="1:15" s="77" customFormat="1" ht="18.75" x14ac:dyDescent="0.3">
      <c r="A4" s="93"/>
      <c r="E4" s="270"/>
      <c r="F4" s="49"/>
      <c r="G4" s="78"/>
      <c r="H4" s="78"/>
      <c r="I4" s="78"/>
      <c r="J4" s="78"/>
      <c r="K4" s="78"/>
      <c r="L4" s="78"/>
      <c r="O4" s="18"/>
    </row>
    <row r="5" spans="1:15" s="77" customFormat="1" ht="18.75" x14ac:dyDescent="0.3">
      <c r="A5" s="58" t="s">
        <v>141</v>
      </c>
      <c r="B5" s="58"/>
      <c r="C5" s="199"/>
      <c r="D5" s="199"/>
      <c r="E5" s="428"/>
      <c r="F5" s="429"/>
      <c r="G5" s="199"/>
      <c r="H5" s="199"/>
      <c r="I5" s="199"/>
      <c r="J5" s="199"/>
      <c r="K5" s="78"/>
      <c r="L5" s="78"/>
      <c r="O5" s="18"/>
    </row>
    <row r="6" spans="1:15" s="2" customFormat="1" ht="18.75" x14ac:dyDescent="0.3">
      <c r="A6" s="427" t="s">
        <v>261</v>
      </c>
      <c r="B6" s="58"/>
      <c r="C6" s="58"/>
      <c r="D6" s="58"/>
      <c r="E6" s="58"/>
      <c r="F6" s="58"/>
      <c r="G6" s="58"/>
      <c r="H6" s="58"/>
      <c r="I6" s="58"/>
      <c r="J6" s="58"/>
      <c r="K6" s="59"/>
      <c r="L6" s="59"/>
      <c r="M6" s="59"/>
      <c r="N6" s="59"/>
      <c r="O6" s="59"/>
    </row>
    <row r="7" spans="1:15" s="77" customFormat="1" ht="18.75" x14ac:dyDescent="0.3">
      <c r="A7" s="178" t="s">
        <v>142</v>
      </c>
      <c r="B7" s="88"/>
      <c r="C7" s="179"/>
      <c r="D7" s="179"/>
      <c r="E7" s="179"/>
      <c r="F7" s="179"/>
      <c r="G7" s="179"/>
      <c r="H7" s="179"/>
      <c r="I7" s="179"/>
      <c r="J7" s="179"/>
      <c r="K7" s="78"/>
      <c r="L7" s="78"/>
      <c r="O7" s="18"/>
    </row>
    <row r="8" spans="1:15" s="77" customFormat="1" ht="18.75" x14ac:dyDescent="0.3">
      <c r="A8" s="93"/>
      <c r="E8" s="270"/>
      <c r="F8" s="49"/>
      <c r="G8" s="78"/>
      <c r="H8" s="78"/>
      <c r="I8" s="78"/>
      <c r="J8" s="78"/>
      <c r="K8" s="78"/>
      <c r="L8" s="78"/>
      <c r="O8" s="18"/>
    </row>
    <row r="9" spans="1:15" s="6" customFormat="1" ht="18.75" x14ac:dyDescent="0.3">
      <c r="A9" s="20" t="s">
        <v>21</v>
      </c>
      <c r="O9" s="22"/>
    </row>
    <row r="10" spans="1:15" s="6" customFormat="1" x14ac:dyDescent="0.25">
      <c r="A10" s="6" t="s">
        <v>143</v>
      </c>
      <c r="O10" s="22"/>
    </row>
    <row r="11" spans="1:15" ht="15.75" thickBot="1" x14ac:dyDescent="0.3"/>
    <row r="12" spans="1:15" x14ac:dyDescent="0.25">
      <c r="A12" s="302" t="s">
        <v>97</v>
      </c>
      <c r="B12" s="282"/>
      <c r="C12" s="282"/>
      <c r="D12" s="282"/>
      <c r="E12" s="283"/>
      <c r="F12" s="283"/>
      <c r="G12" s="283"/>
      <c r="H12" s="283"/>
      <c r="I12" s="283"/>
      <c r="J12" s="283"/>
      <c r="K12" s="283"/>
      <c r="L12" s="283"/>
      <c r="M12" s="283"/>
      <c r="N12" s="32"/>
    </row>
    <row r="13" spans="1:15" s="77" customFormat="1" x14ac:dyDescent="0.25">
      <c r="A13" s="33"/>
      <c r="B13" s="18"/>
      <c r="C13" s="18"/>
      <c r="D13" s="18"/>
      <c r="E13" s="18"/>
      <c r="F13" s="18"/>
      <c r="G13" s="18"/>
      <c r="H13" s="18"/>
      <c r="I13" s="18"/>
      <c r="J13" s="377"/>
      <c r="K13" s="18"/>
      <c r="L13" s="18"/>
      <c r="M13" s="18"/>
      <c r="N13" s="34"/>
    </row>
    <row r="14" spans="1:15" x14ac:dyDescent="0.25">
      <c r="A14" s="33" t="s">
        <v>164</v>
      </c>
      <c r="B14" s="18"/>
      <c r="C14" s="18"/>
      <c r="D14" s="18"/>
      <c r="E14" s="18"/>
      <c r="F14" s="18"/>
      <c r="G14" s="18"/>
      <c r="H14" s="18"/>
      <c r="I14" s="18"/>
      <c r="J14" s="376">
        <f>'Schedule A Worksheet'!C21</f>
        <v>0</v>
      </c>
      <c r="K14" s="301" t="s">
        <v>136</v>
      </c>
      <c r="L14" s="18"/>
      <c r="M14" s="18"/>
      <c r="N14" s="34"/>
    </row>
    <row r="15" spans="1:15" s="77" customFormat="1" x14ac:dyDescent="0.25">
      <c r="A15" s="33"/>
      <c r="B15" s="18"/>
      <c r="C15" s="18"/>
      <c r="D15" s="18"/>
      <c r="E15" s="18"/>
      <c r="F15" s="18"/>
      <c r="G15" s="18"/>
      <c r="H15" s="18"/>
      <c r="I15" s="18"/>
      <c r="J15" s="377"/>
      <c r="K15" s="18"/>
      <c r="L15" s="18"/>
      <c r="M15" s="18"/>
      <c r="N15" s="34"/>
    </row>
    <row r="16" spans="1:15" x14ac:dyDescent="0.25">
      <c r="A16" s="33" t="s">
        <v>165</v>
      </c>
      <c r="B16" s="18"/>
      <c r="C16" s="18"/>
      <c r="D16" s="18"/>
      <c r="E16" s="18"/>
      <c r="F16" s="18"/>
      <c r="G16" s="18"/>
      <c r="H16" s="18"/>
      <c r="I16" s="18"/>
      <c r="J16" s="376">
        <f>'Schedule A Worksheet'!D21</f>
        <v>0</v>
      </c>
      <c r="K16" s="301" t="s">
        <v>136</v>
      </c>
      <c r="L16" s="18"/>
      <c r="M16" s="18"/>
      <c r="N16" s="34"/>
    </row>
    <row r="17" spans="1:22" s="77" customFormat="1" x14ac:dyDescent="0.25">
      <c r="A17" s="33"/>
      <c r="B17" s="18"/>
      <c r="C17" s="18"/>
      <c r="D17" s="18"/>
      <c r="E17" s="18"/>
      <c r="F17" s="18"/>
      <c r="G17" s="18"/>
      <c r="H17" s="18"/>
      <c r="I17" s="18"/>
      <c r="J17" s="377"/>
      <c r="K17" s="18"/>
      <c r="L17" s="18"/>
      <c r="M17" s="18"/>
      <c r="N17" s="34"/>
    </row>
    <row r="18" spans="1:22" x14ac:dyDescent="0.25">
      <c r="A18" s="33" t="s">
        <v>166</v>
      </c>
      <c r="B18" s="18"/>
      <c r="C18" s="18"/>
      <c r="D18" s="18"/>
      <c r="E18" s="18"/>
      <c r="F18" s="18"/>
      <c r="G18" s="18"/>
      <c r="H18" s="18"/>
      <c r="I18" s="18"/>
      <c r="J18" s="376">
        <f>'Schedule A Worksheet'!E21</f>
        <v>0</v>
      </c>
      <c r="K18" s="301" t="s">
        <v>136</v>
      </c>
      <c r="L18" s="18"/>
      <c r="M18" s="18"/>
      <c r="N18" s="34"/>
    </row>
    <row r="19" spans="1:22" ht="15" customHeight="1" x14ac:dyDescent="0.25">
      <c r="A19" s="465" t="s">
        <v>167</v>
      </c>
      <c r="B19" s="466"/>
      <c r="C19" s="466"/>
      <c r="D19" s="466"/>
      <c r="E19" s="466"/>
      <c r="F19" s="466"/>
      <c r="G19" s="466"/>
      <c r="H19" s="466"/>
      <c r="I19" s="466"/>
      <c r="J19" s="377"/>
      <c r="K19" s="18"/>
      <c r="L19" s="18"/>
      <c r="M19" s="18"/>
      <c r="N19" s="34"/>
    </row>
    <row r="20" spans="1:22" s="77" customFormat="1" ht="46.5" customHeight="1" thickBot="1" x14ac:dyDescent="0.3">
      <c r="A20" s="467"/>
      <c r="B20" s="468"/>
      <c r="C20" s="468"/>
      <c r="D20" s="468"/>
      <c r="E20" s="468"/>
      <c r="F20" s="468"/>
      <c r="G20" s="468"/>
      <c r="H20" s="468"/>
      <c r="I20" s="468"/>
      <c r="J20" s="378"/>
      <c r="K20" s="303"/>
      <c r="L20" s="247"/>
      <c r="M20" s="247"/>
      <c r="N20" s="248"/>
      <c r="O20" s="78"/>
      <c r="P20" s="78"/>
    </row>
    <row r="21" spans="1:22" s="77" customFormat="1" ht="20.25" customHeight="1" thickBot="1" x14ac:dyDescent="0.3">
      <c r="A21" s="180"/>
      <c r="B21" s="180"/>
      <c r="C21" s="180"/>
      <c r="D21" s="180"/>
      <c r="E21" s="180"/>
      <c r="F21" s="180"/>
      <c r="G21" s="180"/>
      <c r="H21" s="180"/>
      <c r="I21" s="180"/>
      <c r="J21" s="379"/>
      <c r="K21" s="78"/>
      <c r="L21" s="78"/>
      <c r="M21" s="78"/>
      <c r="N21" s="78"/>
      <c r="O21" s="78"/>
      <c r="P21" s="78"/>
    </row>
    <row r="22" spans="1:22" x14ac:dyDescent="0.25">
      <c r="A22" s="302" t="s">
        <v>98</v>
      </c>
      <c r="B22" s="283"/>
      <c r="C22" s="283"/>
      <c r="D22" s="283"/>
      <c r="E22" s="283"/>
      <c r="F22" s="283"/>
      <c r="G22" s="283"/>
      <c r="H22" s="283"/>
      <c r="I22" s="283"/>
      <c r="J22" s="380"/>
      <c r="K22" s="252"/>
      <c r="L22" s="252"/>
      <c r="M22" s="252"/>
      <c r="N22" s="253"/>
      <c r="O22" s="78"/>
      <c r="P22" s="78"/>
    </row>
    <row r="23" spans="1:22" s="77" customFormat="1" x14ac:dyDescent="0.25">
      <c r="A23" s="33"/>
      <c r="B23" s="18"/>
      <c r="C23" s="18"/>
      <c r="D23" s="18"/>
      <c r="E23" s="18"/>
      <c r="F23" s="18"/>
      <c r="G23" s="18"/>
      <c r="H23" s="18"/>
      <c r="I23" s="18"/>
      <c r="J23" s="377"/>
      <c r="K23" s="18"/>
      <c r="L23" s="18"/>
      <c r="M23" s="18"/>
      <c r="N23" s="34"/>
    </row>
    <row r="24" spans="1:22" x14ac:dyDescent="0.25">
      <c r="A24" s="33" t="s">
        <v>168</v>
      </c>
      <c r="B24" s="18"/>
      <c r="C24" s="18"/>
      <c r="D24" s="18"/>
      <c r="E24" s="18"/>
      <c r="F24" s="18"/>
      <c r="G24" s="18"/>
      <c r="H24" s="18"/>
      <c r="I24" s="18"/>
      <c r="J24" s="376">
        <f>'Schedule A Worksheet'!C31</f>
        <v>0</v>
      </c>
      <c r="K24" s="301" t="s">
        <v>136</v>
      </c>
      <c r="L24" s="18"/>
      <c r="M24" s="18"/>
      <c r="N24" s="34"/>
    </row>
    <row r="25" spans="1:22" s="77" customFormat="1" x14ac:dyDescent="0.25">
      <c r="A25" s="33"/>
      <c r="B25" s="18"/>
      <c r="C25" s="18"/>
      <c r="D25" s="18"/>
      <c r="E25" s="18"/>
      <c r="F25" s="18"/>
      <c r="G25" s="18"/>
      <c r="H25" s="18"/>
      <c r="I25" s="18"/>
      <c r="J25" s="377"/>
      <c r="K25" s="18"/>
      <c r="L25" s="18"/>
      <c r="M25" s="18"/>
      <c r="N25" s="34"/>
    </row>
    <row r="26" spans="1:22" x14ac:dyDescent="0.25">
      <c r="A26" s="33" t="s">
        <v>169</v>
      </c>
      <c r="B26" s="18"/>
      <c r="C26" s="18"/>
      <c r="D26" s="18"/>
      <c r="E26" s="18"/>
      <c r="F26" s="18"/>
      <c r="G26" s="18"/>
      <c r="H26" s="18"/>
      <c r="I26" s="18"/>
      <c r="J26" s="376">
        <f>'Schedule A Worksheet'!D31</f>
        <v>0</v>
      </c>
      <c r="K26" s="301" t="s">
        <v>136</v>
      </c>
      <c r="L26" s="18"/>
      <c r="M26" s="18"/>
      <c r="N26" s="34"/>
    </row>
    <row r="27" spans="1:22" s="77" customFormat="1" ht="15.75" thickBot="1" x14ac:dyDescent="0.3">
      <c r="A27" s="36"/>
      <c r="B27" s="79"/>
      <c r="C27" s="79"/>
      <c r="D27" s="79"/>
      <c r="E27" s="79"/>
      <c r="F27" s="79"/>
      <c r="G27" s="79"/>
      <c r="H27" s="79"/>
      <c r="I27" s="79"/>
      <c r="J27" s="381"/>
      <c r="K27" s="79"/>
      <c r="L27" s="79"/>
      <c r="M27" s="79"/>
      <c r="N27" s="80"/>
    </row>
    <row r="28" spans="1:22" s="77" customFormat="1" ht="15.75" thickBot="1" x14ac:dyDescent="0.3">
      <c r="J28" s="357"/>
    </row>
    <row r="29" spans="1:22" x14ac:dyDescent="0.25">
      <c r="A29" s="302" t="s">
        <v>99</v>
      </c>
      <c r="B29" s="304"/>
      <c r="C29" s="304"/>
      <c r="D29" s="304"/>
      <c r="E29" s="304"/>
      <c r="F29" s="304"/>
      <c r="G29" s="304"/>
      <c r="H29" s="304"/>
      <c r="I29" s="304"/>
      <c r="J29" s="382"/>
      <c r="K29" s="283"/>
      <c r="L29" s="283"/>
      <c r="M29" s="283"/>
      <c r="N29" s="32"/>
      <c r="P29" s="78"/>
      <c r="Q29" s="78"/>
      <c r="R29" s="78"/>
      <c r="S29" s="78"/>
      <c r="T29" s="78"/>
      <c r="U29" s="78"/>
      <c r="V29" s="78"/>
    </row>
    <row r="30" spans="1:22" s="77" customFormat="1" x14ac:dyDescent="0.25">
      <c r="A30" s="341" t="s">
        <v>203</v>
      </c>
      <c r="B30" s="18"/>
      <c r="C30" s="18"/>
      <c r="D30" s="18"/>
      <c r="E30" s="18"/>
      <c r="F30" s="18"/>
      <c r="G30" s="18"/>
      <c r="H30" s="18"/>
      <c r="I30" s="18"/>
      <c r="J30" s="377"/>
      <c r="K30" s="18"/>
      <c r="L30" s="18"/>
      <c r="M30" s="18"/>
      <c r="N30" s="34"/>
      <c r="P30" s="78"/>
      <c r="Q30" s="78"/>
      <c r="R30" s="78"/>
      <c r="S30" s="78"/>
      <c r="T30" s="78"/>
      <c r="U30" s="78"/>
      <c r="V30" s="78"/>
    </row>
    <row r="31" spans="1:22" x14ac:dyDescent="0.25">
      <c r="A31" s="33" t="s">
        <v>170</v>
      </c>
      <c r="B31" s="18"/>
      <c r="C31" s="18"/>
      <c r="D31" s="18"/>
      <c r="E31" s="18"/>
      <c r="F31" s="18"/>
      <c r="G31" s="18"/>
      <c r="H31" s="18"/>
      <c r="I31" s="18"/>
      <c r="J31" s="383"/>
      <c r="K31" s="18"/>
      <c r="L31" s="18"/>
      <c r="M31" s="18"/>
      <c r="N31" s="34"/>
      <c r="P31" s="78"/>
      <c r="Q31" s="78"/>
      <c r="R31" s="78"/>
      <c r="S31" s="78"/>
      <c r="T31" s="78"/>
      <c r="U31" s="78"/>
      <c r="V31" s="78"/>
    </row>
    <row r="32" spans="1:22" s="77" customFormat="1" x14ac:dyDescent="0.25">
      <c r="A32" s="33"/>
      <c r="B32" s="18"/>
      <c r="C32" s="18"/>
      <c r="D32" s="18"/>
      <c r="E32" s="18"/>
      <c r="F32" s="18"/>
      <c r="G32" s="18"/>
      <c r="H32" s="18"/>
      <c r="I32" s="18"/>
      <c r="J32" s="377"/>
      <c r="K32" s="18"/>
      <c r="L32" s="18"/>
      <c r="M32" s="18"/>
      <c r="N32" s="34"/>
      <c r="P32" s="78"/>
      <c r="Q32" s="78"/>
      <c r="R32" s="78"/>
      <c r="S32" s="78"/>
      <c r="T32" s="78"/>
      <c r="U32" s="78"/>
      <c r="V32" s="78"/>
    </row>
    <row r="33" spans="1:22" x14ac:dyDescent="0.25">
      <c r="A33" s="33" t="s">
        <v>171</v>
      </c>
      <c r="B33" s="18"/>
      <c r="C33" s="18"/>
      <c r="D33" s="18"/>
      <c r="E33" s="18"/>
      <c r="F33" s="18"/>
      <c r="G33" s="18"/>
      <c r="H33" s="18"/>
      <c r="I33" s="18"/>
      <c r="J33" s="383"/>
      <c r="K33" s="18"/>
      <c r="L33" s="18"/>
      <c r="M33" s="18"/>
      <c r="N33" s="34"/>
      <c r="P33" s="78"/>
      <c r="Q33" s="78"/>
      <c r="R33" s="78"/>
      <c r="S33" s="78"/>
      <c r="T33" s="78"/>
      <c r="U33" s="78"/>
      <c r="V33" s="78"/>
    </row>
    <row r="34" spans="1:22" s="77" customFormat="1" x14ac:dyDescent="0.25">
      <c r="A34" s="33"/>
      <c r="B34" s="18"/>
      <c r="C34" s="18"/>
      <c r="D34" s="18"/>
      <c r="E34" s="18"/>
      <c r="F34" s="18"/>
      <c r="G34" s="18"/>
      <c r="H34" s="18"/>
      <c r="I34" s="18"/>
      <c r="J34" s="377"/>
      <c r="K34" s="18"/>
      <c r="L34" s="18"/>
      <c r="M34" s="18"/>
      <c r="N34" s="34"/>
    </row>
    <row r="35" spans="1:22" x14ac:dyDescent="0.25">
      <c r="A35" s="33" t="s">
        <v>172</v>
      </c>
      <c r="B35" s="18"/>
      <c r="C35" s="18"/>
      <c r="D35" s="18"/>
      <c r="E35" s="18"/>
      <c r="F35" s="18"/>
      <c r="G35" s="18"/>
      <c r="H35" s="18"/>
      <c r="I35" s="18"/>
      <c r="J35" s="383"/>
      <c r="K35" s="18"/>
      <c r="L35" s="18"/>
      <c r="M35" s="18"/>
      <c r="N35" s="34"/>
    </row>
    <row r="36" spans="1:22" ht="15.75" thickBot="1" x14ac:dyDescent="0.3">
      <c r="A36" s="36"/>
      <c r="B36" s="79"/>
      <c r="C36" s="79"/>
      <c r="D36" s="79"/>
      <c r="E36" s="79"/>
      <c r="F36" s="79"/>
      <c r="G36" s="79"/>
      <c r="H36" s="79"/>
      <c r="I36" s="79"/>
      <c r="J36" s="381"/>
      <c r="K36" s="79"/>
      <c r="L36" s="79"/>
      <c r="M36" s="79"/>
      <c r="N36" s="80"/>
    </row>
    <row r="37" spans="1:22" s="77" customFormat="1" ht="15.75" thickBot="1" x14ac:dyDescent="0.3">
      <c r="J37" s="357"/>
    </row>
    <row r="38" spans="1:22" x14ac:dyDescent="0.25">
      <c r="A38" s="302" t="s">
        <v>100</v>
      </c>
      <c r="B38" s="283"/>
      <c r="C38" s="283"/>
      <c r="D38" s="283"/>
      <c r="E38" s="283"/>
      <c r="F38" s="283"/>
      <c r="G38" s="283"/>
      <c r="H38" s="283"/>
      <c r="I38" s="283"/>
      <c r="J38" s="382"/>
      <c r="K38" s="283"/>
      <c r="L38" s="283"/>
      <c r="M38" s="283"/>
      <c r="N38" s="32"/>
    </row>
    <row r="39" spans="1:22" x14ac:dyDescent="0.25">
      <c r="A39" s="33" t="s">
        <v>104</v>
      </c>
      <c r="B39" s="18"/>
      <c r="C39" s="18"/>
      <c r="D39" s="18"/>
      <c r="E39" s="18"/>
      <c r="F39" s="18"/>
      <c r="G39" s="18"/>
      <c r="H39" s="18"/>
      <c r="I39" s="18"/>
      <c r="J39" s="376">
        <f>'Payroll Accumulator'!F85</f>
        <v>0</v>
      </c>
      <c r="K39" s="301" t="s">
        <v>135</v>
      </c>
      <c r="L39" s="18"/>
      <c r="M39" s="18"/>
      <c r="N39" s="34"/>
    </row>
    <row r="40" spans="1:22" ht="28.5" customHeight="1" thickBot="1" x14ac:dyDescent="0.3">
      <c r="A40" s="469" t="s">
        <v>101</v>
      </c>
      <c r="B40" s="470"/>
      <c r="C40" s="470"/>
      <c r="D40" s="470"/>
      <c r="E40" s="470"/>
      <c r="F40" s="470"/>
      <c r="G40" s="470"/>
      <c r="H40" s="470"/>
      <c r="I40" s="470"/>
      <c r="J40" s="381"/>
      <c r="K40" s="79"/>
      <c r="L40" s="79"/>
      <c r="M40" s="79"/>
      <c r="N40" s="80"/>
    </row>
    <row r="41" spans="1:22" s="77" customFormat="1" ht="15.75" thickBot="1" x14ac:dyDescent="0.3">
      <c r="J41" s="357"/>
    </row>
    <row r="42" spans="1:22" x14ac:dyDescent="0.25">
      <c r="A42" s="302" t="s">
        <v>102</v>
      </c>
      <c r="B42" s="283"/>
      <c r="C42" s="283"/>
      <c r="D42" s="283"/>
      <c r="E42" s="283"/>
      <c r="F42" s="283"/>
      <c r="G42" s="283"/>
      <c r="H42" s="283"/>
      <c r="I42" s="283"/>
      <c r="J42" s="382"/>
      <c r="K42" s="283"/>
      <c r="L42" s="283"/>
      <c r="M42" s="283"/>
      <c r="N42" s="32"/>
    </row>
    <row r="43" spans="1:22" s="77" customFormat="1" x14ac:dyDescent="0.25">
      <c r="A43" s="33"/>
      <c r="B43" s="18"/>
      <c r="C43" s="18"/>
      <c r="D43" s="18"/>
      <c r="E43" s="18"/>
      <c r="F43" s="18"/>
      <c r="G43" s="18"/>
      <c r="H43" s="18"/>
      <c r="I43" s="18"/>
      <c r="J43" s="377"/>
      <c r="K43" s="18"/>
      <c r="L43" s="18"/>
      <c r="M43" s="18"/>
      <c r="N43" s="34"/>
    </row>
    <row r="44" spans="1:22" x14ac:dyDescent="0.25">
      <c r="A44" s="33" t="s">
        <v>105</v>
      </c>
      <c r="B44" s="18"/>
      <c r="C44" s="18"/>
      <c r="D44" s="18"/>
      <c r="E44" s="18"/>
      <c r="F44" s="18"/>
      <c r="G44" s="18"/>
      <c r="H44" s="18"/>
      <c r="I44" s="18"/>
      <c r="J44" s="376">
        <f>J14+J24+J31+J33+J35+J39</f>
        <v>0</v>
      </c>
      <c r="K44" s="301" t="s">
        <v>173</v>
      </c>
      <c r="L44" s="18"/>
      <c r="M44" s="18"/>
      <c r="N44" s="34"/>
    </row>
    <row r="45" spans="1:22" s="77" customFormat="1" ht="15.75" thickBot="1" x14ac:dyDescent="0.3">
      <c r="A45" s="36"/>
      <c r="B45" s="79"/>
      <c r="C45" s="79"/>
      <c r="D45" s="79"/>
      <c r="E45" s="79"/>
      <c r="F45" s="79"/>
      <c r="G45" s="79"/>
      <c r="H45" s="79"/>
      <c r="I45" s="79"/>
      <c r="J45" s="381"/>
      <c r="K45" s="79"/>
      <c r="L45" s="79"/>
      <c r="M45" s="79"/>
      <c r="N45" s="80"/>
    </row>
    <row r="46" spans="1:22" s="77" customFormat="1" ht="15.75" thickBot="1" x14ac:dyDescent="0.3">
      <c r="A46" s="18"/>
      <c r="B46" s="18"/>
      <c r="C46" s="18"/>
      <c r="D46" s="18"/>
      <c r="E46" s="18"/>
      <c r="F46" s="18"/>
      <c r="G46" s="18"/>
      <c r="H46" s="18"/>
      <c r="I46" s="18"/>
      <c r="J46" s="377"/>
      <c r="K46" s="18"/>
      <c r="L46" s="18"/>
      <c r="M46" s="18"/>
      <c r="N46" s="18"/>
    </row>
    <row r="47" spans="1:22" x14ac:dyDescent="0.25">
      <c r="A47" s="302" t="s">
        <v>103</v>
      </c>
      <c r="B47" s="283"/>
      <c r="C47" s="283"/>
      <c r="D47" s="331" t="s">
        <v>198</v>
      </c>
      <c r="E47" s="283"/>
      <c r="F47" s="283"/>
      <c r="G47" s="283"/>
      <c r="H47" s="283"/>
      <c r="I47" s="283"/>
      <c r="J47" s="382"/>
      <c r="K47" s="283"/>
      <c r="L47" s="283"/>
      <c r="M47" s="283"/>
      <c r="N47" s="32"/>
    </row>
    <row r="48" spans="1:22" s="77" customFormat="1" ht="29.25" customHeight="1" x14ac:dyDescent="0.25">
      <c r="A48" s="471" t="s">
        <v>199</v>
      </c>
      <c r="B48" s="472"/>
      <c r="C48" s="472"/>
      <c r="D48" s="472"/>
      <c r="E48" s="472"/>
      <c r="F48" s="472"/>
      <c r="G48" s="472"/>
      <c r="H48" s="472"/>
      <c r="I48" s="18"/>
      <c r="J48" s="377"/>
      <c r="K48" s="18"/>
      <c r="L48" s="18"/>
      <c r="M48" s="18"/>
      <c r="N48" s="34"/>
    </row>
    <row r="49" spans="1:25" x14ac:dyDescent="0.25">
      <c r="A49" s="35" t="s">
        <v>200</v>
      </c>
      <c r="B49" s="18"/>
      <c r="C49" s="18"/>
      <c r="D49" s="18"/>
      <c r="E49" s="18"/>
      <c r="F49" s="18"/>
      <c r="G49" s="18"/>
      <c r="H49" s="18"/>
      <c r="I49" s="18"/>
      <c r="J49" s="384">
        <f>IF('FTE Input'!N46="Enter 1.0 on line 13 of PPP Schedule A",1,0)</f>
        <v>0</v>
      </c>
      <c r="K49" s="301" t="s">
        <v>177</v>
      </c>
      <c r="L49" s="18"/>
      <c r="M49" s="18"/>
      <c r="N49" s="34"/>
      <c r="O49" s="76"/>
    </row>
    <row r="50" spans="1:25" s="77" customFormat="1" x14ac:dyDescent="0.25">
      <c r="A50" s="33"/>
      <c r="B50" s="18"/>
      <c r="C50" s="18"/>
      <c r="D50" s="18"/>
      <c r="E50" s="18"/>
      <c r="F50" s="18"/>
      <c r="G50" s="18"/>
      <c r="H50" s="18"/>
      <c r="I50" s="18"/>
      <c r="J50" s="377"/>
      <c r="K50" s="18"/>
      <c r="L50" s="18"/>
      <c r="M50" s="18"/>
      <c r="N50" s="34"/>
    </row>
    <row r="51" spans="1:25" x14ac:dyDescent="0.25">
      <c r="A51" s="33" t="s">
        <v>174</v>
      </c>
      <c r="B51" s="18"/>
      <c r="C51" s="18"/>
      <c r="D51" s="18"/>
      <c r="E51" s="18"/>
      <c r="F51" s="18"/>
      <c r="G51" s="18"/>
      <c r="H51" s="18"/>
      <c r="I51" s="18"/>
      <c r="J51" s="384">
        <f>IF('FTE Input'!R27="YES",'FTE Input'!R29,(IF('FTE Input'!R27="",(MIN('FTE Input'!R22,'FTE Input'!R25)),0)))</f>
        <v>0</v>
      </c>
      <c r="K51" s="349" t="s">
        <v>177</v>
      </c>
      <c r="L51" s="82"/>
      <c r="M51" s="82"/>
      <c r="N51" s="85"/>
      <c r="O51" s="78"/>
      <c r="P51" s="78"/>
      <c r="Q51" s="78"/>
      <c r="R51" s="78"/>
      <c r="S51" s="78"/>
      <c r="T51" s="78"/>
      <c r="U51" s="78"/>
      <c r="V51" s="78"/>
      <c r="W51" s="78"/>
      <c r="X51" s="78"/>
      <c r="Y51" s="78"/>
    </row>
    <row r="52" spans="1:25" s="77" customFormat="1" x14ac:dyDescent="0.25">
      <c r="A52" s="33"/>
      <c r="B52" s="18"/>
      <c r="C52" s="18"/>
      <c r="D52" s="18"/>
      <c r="E52" s="18"/>
      <c r="F52" s="18"/>
      <c r="G52" s="18"/>
      <c r="H52" s="18"/>
      <c r="I52" s="18"/>
      <c r="J52" s="377"/>
      <c r="K52" s="82"/>
      <c r="L52" s="82"/>
      <c r="M52" s="82"/>
      <c r="N52" s="85"/>
      <c r="O52" s="78"/>
      <c r="P52" s="78"/>
      <c r="Q52" s="78"/>
      <c r="R52" s="78"/>
      <c r="S52" s="78"/>
      <c r="T52" s="78"/>
      <c r="U52" s="78"/>
      <c r="V52" s="78"/>
      <c r="W52" s="78"/>
      <c r="X52" s="78"/>
      <c r="Y52" s="78"/>
    </row>
    <row r="53" spans="1:25" x14ac:dyDescent="0.25">
      <c r="A53" s="33" t="s">
        <v>175</v>
      </c>
      <c r="B53" s="18"/>
      <c r="C53" s="18"/>
      <c r="D53" s="18"/>
      <c r="E53" s="18"/>
      <c r="F53" s="18"/>
      <c r="G53" s="18"/>
      <c r="H53" s="18"/>
      <c r="I53" s="18"/>
      <c r="J53" s="384">
        <f>+J16+J26</f>
        <v>0</v>
      </c>
      <c r="K53" s="18"/>
      <c r="L53" s="18"/>
      <c r="M53" s="18"/>
      <c r="N53" s="34"/>
    </row>
    <row r="54" spans="1:25" s="77" customFormat="1" x14ac:dyDescent="0.25">
      <c r="A54" s="33"/>
      <c r="B54" s="18"/>
      <c r="C54" s="18"/>
      <c r="D54" s="18"/>
      <c r="E54" s="18"/>
      <c r="F54" s="18"/>
      <c r="G54" s="18"/>
      <c r="H54" s="18"/>
      <c r="I54" s="18"/>
      <c r="J54" s="377"/>
      <c r="K54" s="18"/>
      <c r="L54" s="18"/>
      <c r="M54" s="18"/>
      <c r="N54" s="34"/>
    </row>
    <row r="55" spans="1:25" x14ac:dyDescent="0.25">
      <c r="A55" s="33" t="s">
        <v>176</v>
      </c>
      <c r="B55" s="18"/>
      <c r="C55" s="18"/>
      <c r="D55" s="18"/>
      <c r="E55" s="18"/>
      <c r="F55" s="18"/>
      <c r="G55" s="18"/>
      <c r="H55" s="18"/>
      <c r="I55" s="18"/>
      <c r="J55" s="425" t="e">
        <f>IF(J49=1,1,(IF((J53/J51)&gt;1,1,(J53/J51))))</f>
        <v>#DIV/0!</v>
      </c>
      <c r="K55" s="397" t="s">
        <v>242</v>
      </c>
      <c r="L55" s="18"/>
      <c r="M55" s="18"/>
      <c r="N55" s="34"/>
    </row>
    <row r="56" spans="1:25" ht="15.75" thickBot="1" x14ac:dyDescent="0.3">
      <c r="A56" s="36"/>
      <c r="B56" s="79"/>
      <c r="C56" s="79"/>
      <c r="D56" s="79"/>
      <c r="E56" s="79"/>
      <c r="F56" s="79"/>
      <c r="G56" s="79"/>
      <c r="H56" s="79"/>
      <c r="I56" s="79"/>
      <c r="J56" s="79"/>
      <c r="K56" s="79"/>
      <c r="L56" s="79"/>
      <c r="M56" s="79"/>
      <c r="N56" s="80"/>
    </row>
    <row r="57" spans="1:25" ht="15.75" thickBot="1" x14ac:dyDescent="0.3"/>
    <row r="58" spans="1:25" s="77" customFormat="1" x14ac:dyDescent="0.25">
      <c r="A58" s="473" t="s">
        <v>251</v>
      </c>
      <c r="B58" s="474"/>
      <c r="C58" s="474"/>
      <c r="D58" s="474"/>
      <c r="E58" s="474"/>
      <c r="F58" s="474"/>
      <c r="G58" s="474"/>
      <c r="H58" s="474"/>
      <c r="I58" s="474"/>
      <c r="J58" s="474"/>
      <c r="K58" s="474"/>
      <c r="L58" s="474"/>
      <c r="M58" s="474"/>
      <c r="N58" s="475"/>
    </row>
    <row r="59" spans="1:25" s="77" customFormat="1" ht="28.15" customHeight="1" thickBot="1" x14ac:dyDescent="0.3">
      <c r="A59" s="476"/>
      <c r="B59" s="477"/>
      <c r="C59" s="477"/>
      <c r="D59" s="477"/>
      <c r="E59" s="477"/>
      <c r="F59" s="477"/>
      <c r="G59" s="477"/>
      <c r="H59" s="477"/>
      <c r="I59" s="477"/>
      <c r="J59" s="477"/>
      <c r="K59" s="477"/>
      <c r="L59" s="477"/>
      <c r="M59" s="477"/>
      <c r="N59" s="478"/>
    </row>
    <row r="60" spans="1:25" s="77" customFormat="1" ht="15.75" thickBot="1" x14ac:dyDescent="0.3"/>
    <row r="61" spans="1:25" s="2" customFormat="1" ht="21" customHeight="1" x14ac:dyDescent="0.35">
      <c r="A61" s="462" t="s">
        <v>264</v>
      </c>
      <c r="B61" s="463"/>
      <c r="C61" s="463"/>
      <c r="D61" s="463"/>
      <c r="E61" s="463"/>
      <c r="F61" s="463"/>
      <c r="G61" s="463"/>
      <c r="H61" s="463"/>
      <c r="I61" s="463"/>
      <c r="J61" s="463"/>
      <c r="K61" s="463"/>
      <c r="L61" s="463"/>
      <c r="M61" s="464"/>
      <c r="N61" s="61"/>
      <c r="O61" s="59"/>
      <c r="P61" s="61"/>
      <c r="Q61" s="61"/>
      <c r="R61" s="61"/>
      <c r="S61" s="59"/>
    </row>
    <row r="62" spans="1:25" s="2" customFormat="1" ht="17.25" customHeight="1" x14ac:dyDescent="0.3">
      <c r="A62" s="172"/>
      <c r="B62" s="173" t="s">
        <v>36</v>
      </c>
      <c r="C62" s="174"/>
      <c r="D62" s="173"/>
      <c r="E62" s="174"/>
      <c r="F62" s="174"/>
      <c r="G62" s="174"/>
      <c r="H62" s="174"/>
      <c r="I62" s="290"/>
      <c r="J62" s="290"/>
      <c r="K62" s="290"/>
      <c r="L62" s="290"/>
      <c r="M62" s="291"/>
      <c r="N62" s="59"/>
      <c r="O62" s="59"/>
      <c r="P62" s="59"/>
      <c r="Q62" s="59"/>
      <c r="R62" s="59"/>
      <c r="S62" s="59"/>
    </row>
    <row r="63" spans="1:25" s="2" customFormat="1" ht="17.25" customHeight="1" x14ac:dyDescent="0.3">
      <c r="A63" s="292"/>
      <c r="B63" s="173" t="s">
        <v>77</v>
      </c>
      <c r="C63" s="174"/>
      <c r="D63" s="173"/>
      <c r="E63" s="174"/>
      <c r="F63" s="174"/>
      <c r="G63" s="174"/>
      <c r="H63" s="174"/>
      <c r="I63" s="290"/>
      <c r="J63" s="290"/>
      <c r="K63" s="290"/>
      <c r="L63" s="290"/>
      <c r="M63" s="291"/>
      <c r="N63" s="59"/>
      <c r="O63" s="59"/>
      <c r="P63" s="59"/>
      <c r="Q63" s="59"/>
      <c r="R63" s="59"/>
      <c r="S63" s="59"/>
    </row>
    <row r="64" spans="1:25" s="77" customFormat="1" ht="21.75" thickBot="1" x14ac:dyDescent="0.4">
      <c r="A64" s="447" t="s">
        <v>76</v>
      </c>
      <c r="B64" s="448"/>
      <c r="C64" s="448"/>
      <c r="D64" s="448"/>
      <c r="E64" s="448"/>
      <c r="F64" s="448"/>
      <c r="G64" s="448"/>
      <c r="H64" s="448"/>
      <c r="I64" s="448"/>
      <c r="J64" s="448"/>
      <c r="K64" s="448"/>
      <c r="L64" s="448"/>
      <c r="M64" s="449"/>
      <c r="N64" s="84"/>
      <c r="O64" s="84"/>
      <c r="P64" s="84"/>
      <c r="Q64" s="84"/>
      <c r="R64" s="84"/>
      <c r="S64" s="78"/>
    </row>
  </sheetData>
  <sheetProtection algorithmName="SHA-512" hashValue="qfmbwEnHAdlpkPmh2kVcsH3zQNyC+DP3zSfFywqLQfDMr9nWLeHare8TINnEUrspUZoN4dbCk+lFrC12UU0kzQ==" saltValue="/97WIzVFKXcOOgi4WqpuIw==" spinCount="100000" sheet="1" objects="1" scenarios="1" formatColumns="0" formatRows="0"/>
  <protectedRanges>
    <protectedRange sqref="J31 J33 J35" name="Range1"/>
  </protectedRanges>
  <mergeCells count="6">
    <mergeCell ref="A19:I20"/>
    <mergeCell ref="A40:I40"/>
    <mergeCell ref="A61:M61"/>
    <mergeCell ref="A64:M64"/>
    <mergeCell ref="A48:H48"/>
    <mergeCell ref="A58:N59"/>
  </mergeCells>
  <hyperlinks>
    <hyperlink ref="B62" r:id="rId1" display="at aicpa.org/sba."/>
    <hyperlink ref="B63" r:id="rId2" display="The SBA forgiveness application is online here:"/>
  </hyperlinks>
  <pageMargins left="0.7" right="0.7" top="0.75" bottom="0.75" header="0.3" footer="0.3"/>
  <pageSetup scale="54"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workbookViewId="0"/>
  </sheetViews>
  <sheetFormatPr defaultRowHeight="15" x14ac:dyDescent="0.25"/>
  <cols>
    <col min="1" max="2" width="17.85546875" customWidth="1"/>
    <col min="3" max="3" width="14" customWidth="1"/>
    <col min="4" max="4" width="18" customWidth="1"/>
    <col min="5" max="5" width="15" customWidth="1"/>
    <col min="12" max="12" width="22.7109375" customWidth="1"/>
    <col min="17" max="17" width="11.7109375" bestFit="1" customWidth="1"/>
  </cols>
  <sheetData>
    <row r="1" spans="1:15" s="77" customFormat="1" ht="21" x14ac:dyDescent="0.35">
      <c r="A1" s="19" t="s">
        <v>94</v>
      </c>
      <c r="G1" s="59"/>
      <c r="H1" s="59"/>
    </row>
    <row r="2" spans="1:15" s="77" customFormat="1" ht="21" x14ac:dyDescent="0.35">
      <c r="A2" s="19" t="s">
        <v>1</v>
      </c>
    </row>
    <row r="3" spans="1:15" s="77" customFormat="1" ht="21" x14ac:dyDescent="0.35">
      <c r="A3" s="5" t="s">
        <v>259</v>
      </c>
      <c r="B3" s="78"/>
      <c r="C3" s="78"/>
      <c r="D3" s="78"/>
      <c r="E3" s="78"/>
      <c r="F3" s="78"/>
      <c r="J3" s="78"/>
    </row>
    <row r="4" spans="1:15" s="77" customFormat="1" ht="15" customHeight="1" x14ac:dyDescent="0.3">
      <c r="D4" s="59"/>
      <c r="E4" s="59"/>
      <c r="F4" s="78"/>
      <c r="G4" s="78"/>
      <c r="H4" s="78"/>
      <c r="I4" s="78"/>
      <c r="J4" s="78"/>
      <c r="K4" s="78"/>
    </row>
    <row r="5" spans="1:15" ht="18.75" x14ac:dyDescent="0.3">
      <c r="A5" s="58" t="s">
        <v>141</v>
      </c>
      <c r="B5" s="58"/>
      <c r="C5" s="199"/>
      <c r="D5" s="199"/>
      <c r="E5" s="429"/>
      <c r="F5" s="199"/>
      <c r="G5" s="199"/>
      <c r="H5" s="199"/>
      <c r="I5" s="199"/>
      <c r="J5" s="78"/>
      <c r="K5" s="78"/>
      <c r="L5" s="78"/>
      <c r="M5" s="78"/>
    </row>
    <row r="6" spans="1:15" s="2" customFormat="1" ht="18.75" x14ac:dyDescent="0.3">
      <c r="A6" s="427" t="s">
        <v>261</v>
      </c>
      <c r="B6" s="58"/>
      <c r="C6" s="58"/>
      <c r="D6" s="58"/>
      <c r="E6" s="58"/>
      <c r="F6" s="58"/>
      <c r="G6" s="58"/>
      <c r="H6" s="58"/>
      <c r="I6" s="58"/>
      <c r="J6" s="59"/>
      <c r="K6" s="59"/>
      <c r="L6" s="59"/>
      <c r="M6" s="59"/>
      <c r="N6" s="59"/>
      <c r="O6" s="59"/>
    </row>
    <row r="7" spans="1:15" s="77" customFormat="1" ht="18.75" x14ac:dyDescent="0.3">
      <c r="A7" s="178" t="s">
        <v>147</v>
      </c>
      <c r="B7" s="88"/>
      <c r="C7" s="179"/>
      <c r="D7" s="179"/>
      <c r="E7" s="178"/>
      <c r="F7" s="178"/>
      <c r="G7" s="178"/>
      <c r="H7" s="178"/>
      <c r="I7" s="178"/>
      <c r="J7" s="78"/>
      <c r="O7" s="18"/>
    </row>
    <row r="8" spans="1:15" s="77" customFormat="1" ht="18.75" x14ac:dyDescent="0.3">
      <c r="A8" s="93"/>
      <c r="O8" s="18"/>
    </row>
    <row r="9" spans="1:15" s="6" customFormat="1" ht="18.75" x14ac:dyDescent="0.3">
      <c r="A9" s="20" t="s">
        <v>21</v>
      </c>
      <c r="O9" s="22"/>
    </row>
    <row r="10" spans="1:15" s="6" customFormat="1" x14ac:dyDescent="0.25">
      <c r="A10" s="6" t="s">
        <v>144</v>
      </c>
      <c r="O10" s="22"/>
    </row>
    <row r="12" spans="1:15" x14ac:dyDescent="0.25">
      <c r="A12" s="261" t="s">
        <v>86</v>
      </c>
    </row>
    <row r="13" spans="1:15" s="77" customFormat="1" ht="57" customHeight="1" x14ac:dyDescent="0.25">
      <c r="A13" s="479" t="s">
        <v>162</v>
      </c>
      <c r="B13" s="479"/>
      <c r="C13" s="479"/>
      <c r="D13" s="479"/>
      <c r="E13" s="479"/>
      <c r="F13" s="479"/>
      <c r="G13" s="479"/>
    </row>
    <row r="14" spans="1:15" s="77" customFormat="1" x14ac:dyDescent="0.25"/>
    <row r="15" spans="1:15" s="39" customFormat="1" ht="45" x14ac:dyDescent="0.25">
      <c r="A15" s="219" t="s">
        <v>87</v>
      </c>
      <c r="B15" s="219" t="s">
        <v>88</v>
      </c>
      <c r="C15" s="219" t="s">
        <v>89</v>
      </c>
      <c r="D15" s="219" t="s">
        <v>90</v>
      </c>
      <c r="E15" s="219" t="s">
        <v>91</v>
      </c>
    </row>
    <row r="16" spans="1:15" x14ac:dyDescent="0.25">
      <c r="A16" s="263" t="s">
        <v>161</v>
      </c>
    </row>
    <row r="17" spans="1:17" ht="9" customHeight="1" x14ac:dyDescent="0.25"/>
    <row r="18" spans="1:17" s="18" customFormat="1" x14ac:dyDescent="0.25">
      <c r="A18" s="264" t="s">
        <v>131</v>
      </c>
      <c r="B18" s="264"/>
      <c r="C18" s="414">
        <f>+'Payroll Accumulator'!J54</f>
        <v>0</v>
      </c>
      <c r="D18" s="415"/>
      <c r="E18" s="350">
        <f>+'Payroll Accumulator'!Y56</f>
        <v>0</v>
      </c>
      <c r="F18" s="263" t="s">
        <v>135</v>
      </c>
    </row>
    <row r="19" spans="1:17" s="18" customFormat="1" x14ac:dyDescent="0.25">
      <c r="A19" s="264" t="s">
        <v>152</v>
      </c>
      <c r="B19" s="264"/>
      <c r="C19" s="415"/>
      <c r="D19" s="414">
        <f>+'FTE Input'!N19</f>
        <v>0</v>
      </c>
      <c r="E19" s="262"/>
      <c r="F19" s="301" t="s">
        <v>163</v>
      </c>
    </row>
    <row r="20" spans="1:17" s="18" customFormat="1" x14ac:dyDescent="0.25">
      <c r="A20" s="264" t="s">
        <v>229</v>
      </c>
      <c r="B20" s="264"/>
      <c r="C20" s="415"/>
      <c r="D20" s="416"/>
      <c r="E20" s="262"/>
      <c r="F20" s="301" t="s">
        <v>230</v>
      </c>
    </row>
    <row r="21" spans="1:17" ht="15.75" thickBot="1" x14ac:dyDescent="0.3">
      <c r="C21" s="265">
        <f>SUM(C18:C19)</f>
        <v>0</v>
      </c>
      <c r="D21" s="265">
        <f>SUM(D18:D20)</f>
        <v>0</v>
      </c>
      <c r="E21" s="265">
        <f>SUM(E18:E19)</f>
        <v>0</v>
      </c>
      <c r="F21" s="18"/>
    </row>
    <row r="22" spans="1:17" ht="15.75" thickTop="1" x14ac:dyDescent="0.25"/>
    <row r="24" spans="1:17" x14ac:dyDescent="0.25">
      <c r="A24" s="261" t="s">
        <v>92</v>
      </c>
    </row>
    <row r="25" spans="1:17" ht="49.5" customHeight="1" x14ac:dyDescent="0.25">
      <c r="A25" s="479" t="s">
        <v>228</v>
      </c>
      <c r="B25" s="479"/>
      <c r="C25" s="479"/>
      <c r="D25" s="479"/>
      <c r="E25" s="479"/>
      <c r="F25" s="479"/>
      <c r="G25" s="479"/>
    </row>
    <row r="26" spans="1:17" ht="30" x14ac:dyDescent="0.25">
      <c r="A26" s="219" t="s">
        <v>87</v>
      </c>
      <c r="B26" s="219" t="s">
        <v>88</v>
      </c>
      <c r="C26" s="219" t="s">
        <v>89</v>
      </c>
      <c r="D26" s="219" t="s">
        <v>90</v>
      </c>
      <c r="E26" s="82"/>
    </row>
    <row r="27" spans="1:17" x14ac:dyDescent="0.25">
      <c r="A27" s="263" t="s">
        <v>161</v>
      </c>
      <c r="E27" s="82"/>
    </row>
    <row r="28" spans="1:17" ht="8.25" customHeight="1" x14ac:dyDescent="0.25">
      <c r="E28" s="82"/>
    </row>
    <row r="29" spans="1:17" s="18" customFormat="1" x14ac:dyDescent="0.25">
      <c r="A29" s="264" t="s">
        <v>131</v>
      </c>
      <c r="B29" s="264"/>
      <c r="C29" s="350">
        <f>+'Payroll Accumulator'!D70</f>
        <v>0</v>
      </c>
      <c r="D29" s="266"/>
      <c r="E29" s="263" t="s">
        <v>135</v>
      </c>
    </row>
    <row r="30" spans="1:17" s="77" customFormat="1" x14ac:dyDescent="0.25">
      <c r="A30" s="264" t="s">
        <v>152</v>
      </c>
      <c r="C30" s="300"/>
      <c r="D30" s="351">
        <f>+'FTE Input'!P19</f>
        <v>0</v>
      </c>
      <c r="E30" s="301" t="s">
        <v>163</v>
      </c>
    </row>
    <row r="31" spans="1:17" s="77" customFormat="1" ht="15.75" thickBot="1" x14ac:dyDescent="0.3">
      <c r="C31" s="265">
        <f>SUM(C29:C30)</f>
        <v>0</v>
      </c>
      <c r="D31" s="265">
        <f>SUM(D29:D30)</f>
        <v>0</v>
      </c>
      <c r="N31" s="78"/>
      <c r="O31" s="78"/>
      <c r="P31" s="78"/>
      <c r="Q31" s="78"/>
    </row>
    <row r="32" spans="1:17" s="77" customFormat="1" ht="15.75" thickTop="1" x14ac:dyDescent="0.25">
      <c r="E32" s="82"/>
      <c r="N32" s="78"/>
      <c r="O32" s="78"/>
      <c r="P32" s="78"/>
      <c r="Q32" s="78"/>
    </row>
    <row r="33" spans="1:18" s="77" customFormat="1" ht="15.75" thickBot="1" x14ac:dyDescent="0.3">
      <c r="L33" s="78"/>
      <c r="N33" s="78"/>
      <c r="O33" s="78"/>
      <c r="P33" s="78"/>
      <c r="Q33" s="78"/>
      <c r="R33" s="78"/>
    </row>
    <row r="34" spans="1:18" s="77" customFormat="1" ht="15.75" x14ac:dyDescent="0.25">
      <c r="A34" s="281" t="s">
        <v>155</v>
      </c>
      <c r="B34" s="282"/>
      <c r="C34" s="338" t="s">
        <v>192</v>
      </c>
      <c r="D34" s="283"/>
      <c r="E34" s="283"/>
      <c r="F34" s="283"/>
      <c r="G34" s="283"/>
      <c r="H34" s="283"/>
      <c r="I34" s="283"/>
      <c r="J34" s="283"/>
      <c r="K34" s="283"/>
      <c r="L34" s="252"/>
      <c r="M34" s="32"/>
      <c r="N34" s="78"/>
      <c r="O34" s="78"/>
      <c r="P34" s="78"/>
      <c r="Q34" s="78"/>
      <c r="R34" s="78"/>
    </row>
    <row r="35" spans="1:18" s="77" customFormat="1" x14ac:dyDescent="0.25">
      <c r="A35" s="33"/>
      <c r="B35" s="18"/>
      <c r="C35" s="18"/>
      <c r="D35" s="18"/>
      <c r="E35" s="18"/>
      <c r="F35" s="18"/>
      <c r="G35" s="18"/>
      <c r="H35" s="18"/>
      <c r="I35" s="18"/>
      <c r="J35" s="18"/>
      <c r="K35" s="18"/>
      <c r="L35" s="82"/>
      <c r="M35" s="34"/>
      <c r="N35" s="78"/>
      <c r="O35" s="78"/>
      <c r="P35" s="78"/>
      <c r="Q35" s="78"/>
    </row>
    <row r="36" spans="1:18" s="77" customFormat="1" ht="31.5" customHeight="1" x14ac:dyDescent="0.25">
      <c r="A36" s="484" t="s">
        <v>156</v>
      </c>
      <c r="B36" s="485"/>
      <c r="C36" s="485"/>
      <c r="D36" s="485"/>
      <c r="E36" s="485"/>
      <c r="F36" s="485"/>
      <c r="G36" s="485"/>
      <c r="H36" s="485"/>
      <c r="I36" s="485"/>
      <c r="J36" s="485"/>
      <c r="K36" s="18"/>
      <c r="L36" s="321">
        <f>+'FTE Input'!N38</f>
        <v>0</v>
      </c>
      <c r="M36" s="34"/>
      <c r="N36" s="346"/>
      <c r="O36" s="346"/>
      <c r="P36" s="346"/>
      <c r="Q36" s="346"/>
    </row>
    <row r="37" spans="1:18" s="77" customFormat="1" x14ac:dyDescent="0.25">
      <c r="A37" s="271"/>
      <c r="B37" s="272"/>
      <c r="C37" s="272"/>
      <c r="D37" s="272"/>
      <c r="E37" s="272"/>
      <c r="F37" s="272"/>
      <c r="G37" s="272"/>
      <c r="H37" s="272"/>
      <c r="I37" s="272"/>
      <c r="J37" s="272"/>
      <c r="K37" s="18"/>
      <c r="L37" s="286"/>
      <c r="M37" s="34"/>
      <c r="N37" s="320"/>
      <c r="O37" s="320"/>
      <c r="P37" s="320"/>
      <c r="Q37" s="320"/>
    </row>
    <row r="38" spans="1:18" s="77" customFormat="1" x14ac:dyDescent="0.25">
      <c r="A38" s="484" t="s">
        <v>157</v>
      </c>
      <c r="B38" s="485"/>
      <c r="C38" s="485"/>
      <c r="D38" s="485"/>
      <c r="E38" s="485"/>
      <c r="F38" s="485"/>
      <c r="G38" s="485"/>
      <c r="H38" s="485"/>
      <c r="I38" s="485"/>
      <c r="J38" s="485"/>
      <c r="K38" s="18"/>
      <c r="L38" s="321">
        <f>+'FTE Input'!N40</f>
        <v>0</v>
      </c>
      <c r="M38" s="34"/>
      <c r="N38" s="346"/>
      <c r="O38" s="346"/>
      <c r="P38" s="346"/>
      <c r="Q38" s="346"/>
    </row>
    <row r="39" spans="1:18" s="77" customFormat="1" x14ac:dyDescent="0.25">
      <c r="A39" s="271"/>
      <c r="B39" s="272"/>
      <c r="C39" s="272"/>
      <c r="D39" s="272"/>
      <c r="E39" s="272"/>
      <c r="F39" s="272"/>
      <c r="G39" s="272"/>
      <c r="H39" s="272"/>
      <c r="I39" s="272"/>
      <c r="J39" s="272"/>
      <c r="K39" s="18"/>
      <c r="L39" s="288"/>
      <c r="M39" s="34"/>
      <c r="N39" s="320"/>
      <c r="O39" s="320"/>
      <c r="P39" s="320"/>
      <c r="Q39" s="320"/>
    </row>
    <row r="40" spans="1:18" s="77" customFormat="1" ht="50.25" customHeight="1" x14ac:dyDescent="0.25">
      <c r="A40" s="484" t="s">
        <v>154</v>
      </c>
      <c r="B40" s="485"/>
      <c r="C40" s="485"/>
      <c r="D40" s="485"/>
      <c r="E40" s="485"/>
      <c r="F40" s="485"/>
      <c r="G40" s="485"/>
      <c r="H40" s="485"/>
      <c r="I40" s="485"/>
      <c r="J40" s="485"/>
      <c r="K40" s="18"/>
      <c r="L40" s="289" t="str">
        <f>IF(L36=L38,"",(IF(L38&gt;L36,"Proceed to step 4", "Complete line 13 of PPP Schedule A by dividing linke 12 by line 11 of that schedule")))</f>
        <v/>
      </c>
      <c r="M40" s="34"/>
      <c r="N40" s="78"/>
      <c r="O40" s="78"/>
      <c r="P40" s="78"/>
      <c r="Q40" s="78"/>
    </row>
    <row r="41" spans="1:18" s="77" customFormat="1" x14ac:dyDescent="0.25">
      <c r="A41" s="271"/>
      <c r="B41" s="272"/>
      <c r="C41" s="272"/>
      <c r="D41" s="272"/>
      <c r="E41" s="272"/>
      <c r="F41" s="272"/>
      <c r="G41" s="272"/>
      <c r="H41" s="272"/>
      <c r="I41" s="272"/>
      <c r="J41" s="272"/>
      <c r="K41" s="18"/>
      <c r="L41" s="279"/>
      <c r="M41" s="34"/>
      <c r="N41" s="78"/>
      <c r="O41" s="78"/>
      <c r="P41" s="78"/>
      <c r="Q41" s="78"/>
    </row>
    <row r="42" spans="1:18" s="77" customFormat="1" x14ac:dyDescent="0.25">
      <c r="A42" s="33" t="s">
        <v>158</v>
      </c>
      <c r="B42" s="18"/>
      <c r="C42" s="18"/>
      <c r="D42" s="18"/>
      <c r="E42" s="18"/>
      <c r="F42" s="18"/>
      <c r="G42" s="18"/>
      <c r="H42" s="18"/>
      <c r="I42" s="18"/>
      <c r="J42" s="18"/>
      <c r="K42" s="18"/>
      <c r="L42" s="321">
        <f>+'FTE Input'!N44</f>
        <v>0</v>
      </c>
      <c r="M42" s="34"/>
      <c r="N42" s="346"/>
      <c r="O42" s="346"/>
      <c r="P42" s="346"/>
      <c r="Q42" s="346"/>
    </row>
    <row r="43" spans="1:18" s="77" customFormat="1" x14ac:dyDescent="0.25">
      <c r="A43" s="33"/>
      <c r="B43" s="18"/>
      <c r="C43" s="18"/>
      <c r="D43" s="18"/>
      <c r="E43" s="18"/>
      <c r="F43" s="18"/>
      <c r="G43" s="18"/>
      <c r="H43" s="18"/>
      <c r="I43" s="18"/>
      <c r="J43" s="18"/>
      <c r="K43" s="18"/>
      <c r="L43" s="288"/>
      <c r="M43" s="34"/>
      <c r="N43" s="320"/>
      <c r="O43" s="320"/>
      <c r="P43" s="320"/>
      <c r="Q43" s="320"/>
    </row>
    <row r="44" spans="1:18" s="77" customFormat="1" ht="49.5" customHeight="1" x14ac:dyDescent="0.25">
      <c r="A44" s="484" t="s">
        <v>160</v>
      </c>
      <c r="B44" s="485"/>
      <c r="C44" s="485"/>
      <c r="D44" s="485"/>
      <c r="E44" s="485"/>
      <c r="F44" s="485"/>
      <c r="G44" s="485"/>
      <c r="H44" s="485"/>
      <c r="I44" s="485"/>
      <c r="J44" s="485"/>
      <c r="K44" s="18"/>
      <c r="L44" s="289" t="str">
        <f>IF((AND(L42&gt;=L38,L42&gt;0,L38&gt;0)),"Enter 1.0 on line 13 of PPP Schedule A",(IF(AND(L42&lt;L38,L42&gt;0,L38&gt;0),"Complete line 13 of PPP Schedule A by dividing linke 12 by line 11 of that schedule","")))</f>
        <v/>
      </c>
      <c r="M44" s="34"/>
    </row>
    <row r="45" spans="1:18" s="77" customFormat="1" ht="15.75" thickBot="1" x14ac:dyDescent="0.3">
      <c r="A45" s="36"/>
      <c r="B45" s="79"/>
      <c r="C45" s="79"/>
      <c r="D45" s="79"/>
      <c r="E45" s="79"/>
      <c r="F45" s="79"/>
      <c r="G45" s="79"/>
      <c r="H45" s="79"/>
      <c r="I45" s="79"/>
      <c r="J45" s="79"/>
      <c r="K45" s="79"/>
      <c r="L45" s="79"/>
      <c r="M45" s="80"/>
    </row>
    <row r="46" spans="1:18" s="77" customFormat="1" ht="15.75" thickBot="1" x14ac:dyDescent="0.3">
      <c r="L46" s="18"/>
    </row>
    <row r="47" spans="1:18" ht="14.25" customHeight="1" x14ac:dyDescent="0.25">
      <c r="A47" s="480" t="s">
        <v>252</v>
      </c>
      <c r="B47" s="481"/>
      <c r="C47" s="481"/>
      <c r="D47" s="481"/>
      <c r="E47" s="481"/>
      <c r="F47" s="481"/>
      <c r="G47" s="481"/>
      <c r="H47" s="481"/>
      <c r="I47" s="481"/>
      <c r="J47" s="481"/>
      <c r="K47" s="481"/>
      <c r="L47" s="481"/>
      <c r="M47" s="482"/>
    </row>
    <row r="48" spans="1:18" ht="46.5" customHeight="1" thickBot="1" x14ac:dyDescent="0.3">
      <c r="A48" s="469"/>
      <c r="B48" s="470"/>
      <c r="C48" s="470"/>
      <c r="D48" s="470"/>
      <c r="E48" s="470"/>
      <c r="F48" s="470"/>
      <c r="G48" s="470"/>
      <c r="H48" s="470"/>
      <c r="I48" s="470"/>
      <c r="J48" s="470"/>
      <c r="K48" s="470"/>
      <c r="L48" s="470"/>
      <c r="M48" s="483"/>
    </row>
    <row r="49" spans="1:19" ht="15.75" thickBot="1" x14ac:dyDescent="0.3"/>
    <row r="50" spans="1:19" s="2" customFormat="1" ht="21" customHeight="1" x14ac:dyDescent="0.35">
      <c r="A50" s="462" t="s">
        <v>264</v>
      </c>
      <c r="B50" s="463"/>
      <c r="C50" s="463"/>
      <c r="D50" s="463"/>
      <c r="E50" s="463"/>
      <c r="F50" s="463"/>
      <c r="G50" s="463"/>
      <c r="H50" s="463"/>
      <c r="I50" s="463"/>
      <c r="J50" s="463"/>
      <c r="K50" s="463"/>
      <c r="L50" s="463"/>
      <c r="M50" s="464"/>
      <c r="N50" s="61"/>
      <c r="O50" s="59"/>
      <c r="P50" s="61"/>
      <c r="Q50" s="61"/>
      <c r="R50" s="61"/>
      <c r="S50" s="59"/>
    </row>
    <row r="51" spans="1:19" s="2" customFormat="1" ht="17.25" customHeight="1" x14ac:dyDescent="0.3">
      <c r="A51" s="172"/>
      <c r="B51" s="173" t="s">
        <v>36</v>
      </c>
      <c r="C51" s="174"/>
      <c r="D51" s="173"/>
      <c r="E51" s="174"/>
      <c r="F51" s="174"/>
      <c r="G51" s="174"/>
      <c r="H51" s="174"/>
      <c r="I51" s="290"/>
      <c r="J51" s="290"/>
      <c r="K51" s="290"/>
      <c r="L51" s="290"/>
      <c r="M51" s="291"/>
      <c r="N51" s="59"/>
      <c r="O51" s="59"/>
      <c r="P51" s="59"/>
      <c r="Q51" s="59"/>
      <c r="R51" s="59"/>
      <c r="S51" s="59"/>
    </row>
    <row r="52" spans="1:19" s="2" customFormat="1" ht="17.25" customHeight="1" x14ac:dyDescent="0.3">
      <c r="A52" s="292"/>
      <c r="B52" s="173" t="s">
        <v>77</v>
      </c>
      <c r="C52" s="174"/>
      <c r="D52" s="173"/>
      <c r="E52" s="174"/>
      <c r="F52" s="174"/>
      <c r="G52" s="174"/>
      <c r="H52" s="174"/>
      <c r="I52" s="290"/>
      <c r="J52" s="290"/>
      <c r="K52" s="290"/>
      <c r="L52" s="290"/>
      <c r="M52" s="291"/>
      <c r="N52" s="59"/>
      <c r="O52" s="59"/>
      <c r="P52" s="59"/>
      <c r="Q52" s="59"/>
      <c r="R52" s="59"/>
      <c r="S52" s="59"/>
    </row>
    <row r="53" spans="1:19" s="77" customFormat="1" ht="21.75" thickBot="1" x14ac:dyDescent="0.4">
      <c r="A53" s="447" t="s">
        <v>76</v>
      </c>
      <c r="B53" s="448"/>
      <c r="C53" s="448"/>
      <c r="D53" s="448"/>
      <c r="E53" s="448"/>
      <c r="F53" s="448"/>
      <c r="G53" s="448"/>
      <c r="H53" s="448"/>
      <c r="I53" s="448"/>
      <c r="J53" s="448"/>
      <c r="K53" s="448"/>
      <c r="L53" s="448"/>
      <c r="M53" s="449"/>
      <c r="N53" s="84"/>
      <c r="O53" s="84"/>
      <c r="P53" s="84"/>
      <c r="Q53" s="84"/>
      <c r="R53" s="84"/>
      <c r="S53" s="78"/>
    </row>
  </sheetData>
  <sheetProtection algorithmName="SHA-512" hashValue="xFlUm7OjYaMqXp1T7caBHD/0Ps5tkmH6CrhtqGgu+Oo111rOZEtM31j5qC6speuMz1/hmQDEhyzeSkp0/gcqdw==" saltValue="kPnJ95TuZKUNrKZTFZ5vnw==" spinCount="100000" sheet="1" formatColumns="0" formatRows="0"/>
  <protectedRanges>
    <protectedRange sqref="D20" name="Range1"/>
  </protectedRanges>
  <mergeCells count="9">
    <mergeCell ref="A25:G25"/>
    <mergeCell ref="A47:M48"/>
    <mergeCell ref="A50:M50"/>
    <mergeCell ref="A53:M53"/>
    <mergeCell ref="A13:G13"/>
    <mergeCell ref="A36:J36"/>
    <mergeCell ref="A38:J38"/>
    <mergeCell ref="A40:J40"/>
    <mergeCell ref="A44:J44"/>
  </mergeCells>
  <hyperlinks>
    <hyperlink ref="B51" r:id="rId1" display="at aicpa.org/sba."/>
    <hyperlink ref="B52" r:id="rId2" display="The SBA forgiveness application is online here:"/>
  </hyperlinks>
  <pageMargins left="0.7" right="0.7" top="0.75" bottom="0.75" header="0.3" footer="0.3"/>
  <pageSetup scale="5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1"/>
  <sheetViews>
    <sheetView workbookViewId="0"/>
  </sheetViews>
  <sheetFormatPr defaultRowHeight="15" x14ac:dyDescent="0.25"/>
  <cols>
    <col min="1" max="1" width="28" customWidth="1"/>
    <col min="2" max="2" width="15" customWidth="1"/>
    <col min="3" max="3" width="15.85546875" customWidth="1"/>
    <col min="4" max="4" width="3" customWidth="1"/>
    <col min="5" max="5" width="26" customWidth="1"/>
    <col min="6" max="6" width="18.28515625" customWidth="1"/>
    <col min="7" max="10" width="15" customWidth="1"/>
    <col min="11" max="11" width="19.7109375" customWidth="1"/>
    <col min="12" max="13" width="15" customWidth="1"/>
    <col min="14" max="14" width="15" style="77" customWidth="1"/>
    <col min="15" max="15" width="4.28515625" style="18" customWidth="1"/>
    <col min="16" max="16" width="23.5703125" bestFit="1" customWidth="1"/>
    <col min="17" max="17" width="6" customWidth="1"/>
  </cols>
  <sheetData>
    <row r="1" spans="1:16" ht="21" x14ac:dyDescent="0.35">
      <c r="A1" s="19" t="s">
        <v>95</v>
      </c>
      <c r="G1" s="59"/>
      <c r="H1" s="59"/>
    </row>
    <row r="2" spans="1:16" ht="21" x14ac:dyDescent="0.35">
      <c r="A2" s="19" t="s">
        <v>1</v>
      </c>
    </row>
    <row r="3" spans="1:16" ht="21" x14ac:dyDescent="0.35">
      <c r="A3" s="5" t="s">
        <v>259</v>
      </c>
      <c r="C3" s="78"/>
      <c r="D3" s="78"/>
    </row>
    <row r="4" spans="1:16" s="77" customFormat="1" ht="21" x14ac:dyDescent="0.35">
      <c r="A4" s="5"/>
      <c r="C4" s="78"/>
      <c r="D4" s="78"/>
      <c r="H4" s="78"/>
      <c r="I4" s="78"/>
      <c r="J4" s="78"/>
      <c r="K4" s="78"/>
      <c r="O4" s="18"/>
    </row>
    <row r="5" spans="1:16" s="77" customFormat="1" ht="18.75" x14ac:dyDescent="0.3">
      <c r="A5" s="58" t="s">
        <v>141</v>
      </c>
      <c r="B5" s="58"/>
      <c r="C5" s="199"/>
      <c r="D5" s="199"/>
      <c r="E5" s="199"/>
      <c r="F5" s="199"/>
      <c r="G5" s="199"/>
      <c r="H5" s="78"/>
      <c r="I5" s="78"/>
      <c r="J5" s="78"/>
      <c r="K5" s="78"/>
      <c r="O5" s="18"/>
    </row>
    <row r="6" spans="1:16" s="2" customFormat="1" ht="18.75" x14ac:dyDescent="0.3">
      <c r="A6" s="427" t="s">
        <v>261</v>
      </c>
      <c r="B6" s="58"/>
      <c r="C6" s="58"/>
      <c r="D6" s="58"/>
      <c r="E6" s="58"/>
      <c r="F6" s="58"/>
      <c r="G6" s="58"/>
      <c r="H6" s="59"/>
      <c r="I6" s="59"/>
      <c r="J6" s="59"/>
      <c r="K6" s="59"/>
      <c r="L6" s="59"/>
      <c r="M6" s="59"/>
      <c r="N6" s="59"/>
      <c r="O6" s="59"/>
    </row>
    <row r="7" spans="1:16" s="77" customFormat="1" ht="18.75" x14ac:dyDescent="0.3">
      <c r="A7" s="178" t="s">
        <v>147</v>
      </c>
      <c r="B7" s="88"/>
      <c r="C7" s="179"/>
      <c r="D7" s="179"/>
      <c r="E7" s="179"/>
      <c r="F7" s="179"/>
      <c r="G7" s="179"/>
      <c r="H7" s="78"/>
      <c r="I7" s="78"/>
      <c r="J7" s="78"/>
      <c r="K7" s="78"/>
      <c r="O7" s="18"/>
    </row>
    <row r="8" spans="1:16" s="77" customFormat="1" ht="18.75" x14ac:dyDescent="0.3">
      <c r="A8" s="93"/>
      <c r="E8" s="270"/>
      <c r="F8" s="49"/>
      <c r="G8" s="78"/>
      <c r="H8" s="78"/>
      <c r="I8" s="78"/>
      <c r="J8" s="78"/>
      <c r="K8" s="78"/>
      <c r="O8" s="18"/>
    </row>
    <row r="9" spans="1:16" s="6" customFormat="1" ht="18.75" x14ac:dyDescent="0.3">
      <c r="A9" s="20" t="s">
        <v>21</v>
      </c>
      <c r="E9" s="49"/>
      <c r="F9" s="49"/>
      <c r="G9" s="49"/>
      <c r="H9" s="49"/>
      <c r="I9" s="49"/>
      <c r="J9" s="49"/>
      <c r="K9" s="49"/>
      <c r="O9" s="22"/>
    </row>
    <row r="10" spans="1:16" s="6" customFormat="1" x14ac:dyDescent="0.25">
      <c r="A10" s="6" t="s">
        <v>145</v>
      </c>
      <c r="O10" s="22"/>
    </row>
    <row r="11" spans="1:16" s="6" customFormat="1" x14ac:dyDescent="0.25">
      <c r="O11" s="22"/>
    </row>
    <row r="12" spans="1:16" s="122" customFormat="1" x14ac:dyDescent="0.25">
      <c r="A12" s="119" t="s">
        <v>43</v>
      </c>
      <c r="B12" s="120"/>
      <c r="C12" s="121"/>
      <c r="D12" s="121"/>
      <c r="E12" s="121"/>
      <c r="F12" s="121"/>
      <c r="G12" s="121"/>
      <c r="H12" s="121"/>
      <c r="I12" s="121"/>
      <c r="J12" s="121"/>
      <c r="K12" s="121"/>
      <c r="L12" s="121"/>
      <c r="M12" s="121"/>
      <c r="N12" s="121"/>
      <c r="O12" s="121"/>
      <c r="P12" s="121"/>
    </row>
    <row r="13" spans="1:16" s="122" customFormat="1" x14ac:dyDescent="0.25">
      <c r="A13" s="119"/>
      <c r="B13" s="120" t="s">
        <v>44</v>
      </c>
      <c r="C13" s="121"/>
      <c r="D13" s="121"/>
      <c r="E13" s="121"/>
      <c r="F13" s="121"/>
      <c r="G13" s="121"/>
      <c r="H13" s="121"/>
      <c r="I13" s="121"/>
      <c r="J13" s="121"/>
      <c r="K13" s="121"/>
      <c r="L13" s="121"/>
      <c r="M13" s="121"/>
      <c r="N13" s="121"/>
      <c r="O13" s="121"/>
      <c r="P13" s="121"/>
    </row>
    <row r="14" spans="1:16" s="122" customFormat="1" x14ac:dyDescent="0.25">
      <c r="A14" s="123"/>
      <c r="B14" s="120" t="s">
        <v>45</v>
      </c>
      <c r="C14" s="121"/>
      <c r="D14" s="121"/>
      <c r="E14" s="121"/>
      <c r="F14" s="121"/>
      <c r="G14" s="121"/>
      <c r="H14" s="121"/>
      <c r="I14" s="121"/>
      <c r="J14" s="121"/>
      <c r="K14" s="121"/>
      <c r="L14" s="121"/>
      <c r="M14" s="121"/>
      <c r="N14" s="121"/>
      <c r="O14" s="121"/>
      <c r="P14" s="121"/>
    </row>
    <row r="15" spans="1:16" s="122" customFormat="1" x14ac:dyDescent="0.25">
      <c r="A15" s="123"/>
      <c r="B15" s="120" t="s">
        <v>46</v>
      </c>
      <c r="C15" s="121"/>
      <c r="D15" s="121"/>
      <c r="E15" s="121"/>
      <c r="F15" s="121"/>
      <c r="G15" s="121"/>
      <c r="H15" s="121"/>
      <c r="I15" s="121"/>
      <c r="J15" s="121"/>
      <c r="K15" s="121"/>
      <c r="L15" s="121"/>
      <c r="M15" s="121"/>
      <c r="N15" s="121"/>
      <c r="O15" s="121"/>
      <c r="P15" s="121"/>
    </row>
    <row r="16" spans="1:16" s="122" customFormat="1" x14ac:dyDescent="0.25">
      <c r="A16" s="123"/>
      <c r="B16" s="124" t="s">
        <v>79</v>
      </c>
      <c r="C16" s="121"/>
      <c r="D16" s="121"/>
      <c r="E16" s="121"/>
      <c r="F16" s="121"/>
      <c r="G16" s="121"/>
      <c r="H16" s="121"/>
      <c r="I16" s="121"/>
      <c r="J16" s="121"/>
      <c r="K16" s="121"/>
      <c r="L16" s="121"/>
      <c r="M16" s="121"/>
      <c r="N16" s="121"/>
      <c r="O16" s="121"/>
      <c r="P16" s="121"/>
    </row>
    <row r="17" spans="1:23" s="122" customFormat="1" x14ac:dyDescent="0.25">
      <c r="A17" s="123"/>
      <c r="B17" s="124" t="s">
        <v>208</v>
      </c>
      <c r="C17" s="121"/>
      <c r="D17" s="121"/>
      <c r="E17" s="121"/>
      <c r="F17" s="121"/>
      <c r="G17" s="121"/>
      <c r="H17" s="121"/>
      <c r="I17" s="121"/>
      <c r="J17" s="121"/>
      <c r="K17" s="121"/>
      <c r="L17" s="121"/>
      <c r="M17" s="121"/>
      <c r="N17" s="121"/>
      <c r="O17" s="121"/>
      <c r="P17" s="121"/>
    </row>
    <row r="18" spans="1:23" s="6" customFormat="1" x14ac:dyDescent="0.25">
      <c r="B18" s="7"/>
      <c r="C18" s="75"/>
      <c r="D18" s="75"/>
      <c r="E18" s="117"/>
      <c r="F18" s="118"/>
      <c r="G18" s="118"/>
      <c r="H18" s="118"/>
      <c r="I18" s="118"/>
      <c r="J18" s="118"/>
      <c r="K18" s="118"/>
      <c r="L18" s="118"/>
      <c r="M18" s="118"/>
      <c r="N18" s="118"/>
      <c r="O18" s="75"/>
      <c r="P18" s="75"/>
    </row>
    <row r="19" spans="1:23" s="6" customFormat="1" x14ac:dyDescent="0.25">
      <c r="A19" s="501" t="s">
        <v>17</v>
      </c>
      <c r="B19" s="499" t="s">
        <v>4</v>
      </c>
      <c r="C19" s="499" t="s">
        <v>5</v>
      </c>
      <c r="D19" s="75"/>
      <c r="E19" s="495" t="s">
        <v>82</v>
      </c>
      <c r="F19" s="497" t="s">
        <v>49</v>
      </c>
      <c r="G19" s="486" t="s">
        <v>42</v>
      </c>
      <c r="H19" s="487"/>
      <c r="I19" s="487"/>
      <c r="J19" s="487"/>
      <c r="K19" s="487"/>
      <c r="L19" s="487"/>
      <c r="M19" s="487"/>
      <c r="N19" s="488"/>
      <c r="O19" s="75"/>
      <c r="P19" s="95"/>
      <c r="Q19" s="22"/>
    </row>
    <row r="20" spans="1:23" s="6" customFormat="1" ht="42" customHeight="1" x14ac:dyDescent="0.25">
      <c r="A20" s="502"/>
      <c r="B20" s="500"/>
      <c r="C20" s="500"/>
      <c r="D20" s="75"/>
      <c r="E20" s="496"/>
      <c r="F20" s="498"/>
      <c r="G20" s="146" t="s">
        <v>84</v>
      </c>
      <c r="H20" s="136" t="s">
        <v>209</v>
      </c>
      <c r="I20" s="136" t="s">
        <v>13</v>
      </c>
      <c r="J20" s="136" t="s">
        <v>14</v>
      </c>
      <c r="K20" s="136" t="s">
        <v>15</v>
      </c>
      <c r="L20" s="136" t="s">
        <v>16</v>
      </c>
      <c r="M20" s="136" t="s">
        <v>12</v>
      </c>
      <c r="N20" s="147" t="s">
        <v>85</v>
      </c>
      <c r="O20" s="75"/>
      <c r="P20" s="95"/>
      <c r="Q20" s="22"/>
    </row>
    <row r="21" spans="1:23" s="6" customFormat="1" ht="23.25" customHeight="1" x14ac:dyDescent="0.25">
      <c r="A21" s="9"/>
      <c r="B21" s="9"/>
      <c r="C21" s="9"/>
      <c r="D21" s="9"/>
      <c r="E21" s="8"/>
      <c r="F21" s="8"/>
      <c r="G21" s="148"/>
      <c r="H21" s="24"/>
      <c r="I21" s="24"/>
      <c r="J21" s="24"/>
      <c r="K21" s="24"/>
      <c r="L21" s="24"/>
      <c r="M21" s="24"/>
      <c r="N21" s="149"/>
      <c r="O21" s="24"/>
      <c r="P21" s="154"/>
    </row>
    <row r="22" spans="1:23" s="6" customFormat="1" x14ac:dyDescent="0.25">
      <c r="A22" s="9">
        <v>1</v>
      </c>
      <c r="B22" s="23" t="str">
        <f>IF('PPP Forgiveness Calculator'!C10=0," ",'PPP Forgiveness Calculator'!C10)</f>
        <v xml:space="preserve"> </v>
      </c>
      <c r="C22" s="23" t="str">
        <f>IF('PPP Forgiveness Calculator'!$C$10=0,"",B22+6)</f>
        <v/>
      </c>
      <c r="D22" s="23"/>
      <c r="E22" s="26"/>
      <c r="F22" s="26"/>
      <c r="G22" s="150"/>
      <c r="H22" s="87"/>
      <c r="I22" s="87"/>
      <c r="J22" s="87"/>
      <c r="K22" s="87"/>
      <c r="L22" s="87"/>
      <c r="M22" s="87"/>
      <c r="N22" s="151">
        <f>SUM(G22:M22)</f>
        <v>0</v>
      </c>
      <c r="O22" s="27"/>
      <c r="P22" s="50"/>
    </row>
    <row r="23" spans="1:23" s="6" customFormat="1" x14ac:dyDescent="0.25">
      <c r="A23" s="9">
        <v>2</v>
      </c>
      <c r="B23" s="23" t="str">
        <f>IF('PPP Forgiveness Calculator'!$C$10=0," ",C22+1)</f>
        <v xml:space="preserve"> </v>
      </c>
      <c r="C23" s="23" t="str">
        <f>IF('PPP Forgiveness Calculator'!$C$10=0,"",B23+6)</f>
        <v/>
      </c>
      <c r="D23" s="23"/>
      <c r="E23" s="26"/>
      <c r="F23" s="26"/>
      <c r="G23" s="150"/>
      <c r="H23" s="87"/>
      <c r="I23" s="87"/>
      <c r="J23" s="87"/>
      <c r="K23" s="87"/>
      <c r="L23" s="87"/>
      <c r="M23" s="87"/>
      <c r="N23" s="151">
        <f t="shared" ref="N23:N29" si="0">SUM(G23:M23)</f>
        <v>0</v>
      </c>
      <c r="O23" s="27"/>
      <c r="P23" s="50"/>
    </row>
    <row r="24" spans="1:23" s="6" customFormat="1" x14ac:dyDescent="0.25">
      <c r="A24" s="9">
        <v>3</v>
      </c>
      <c r="B24" s="23" t="str">
        <f>IF('PPP Forgiveness Calculator'!$C$10=0," ",C23+1)</f>
        <v xml:space="preserve"> </v>
      </c>
      <c r="C24" s="23" t="str">
        <f>IF('PPP Forgiveness Calculator'!$C$10=0,"",B24+6)</f>
        <v/>
      </c>
      <c r="D24" s="23"/>
      <c r="E24" s="26"/>
      <c r="F24" s="26"/>
      <c r="G24" s="150"/>
      <c r="H24" s="87"/>
      <c r="I24" s="87"/>
      <c r="J24" s="87"/>
      <c r="K24" s="87"/>
      <c r="L24" s="87"/>
      <c r="M24" s="87"/>
      <c r="N24" s="151">
        <f t="shared" si="0"/>
        <v>0</v>
      </c>
      <c r="O24" s="27"/>
      <c r="P24" s="50"/>
    </row>
    <row r="25" spans="1:23" s="6" customFormat="1" x14ac:dyDescent="0.25">
      <c r="A25" s="9">
        <v>4</v>
      </c>
      <c r="B25" s="23" t="str">
        <f>IF('PPP Forgiveness Calculator'!$C$10=0," ",C24+1)</f>
        <v xml:space="preserve"> </v>
      </c>
      <c r="C25" s="23" t="str">
        <f>IF('PPP Forgiveness Calculator'!$C$10=0,"",B25+6)</f>
        <v/>
      </c>
      <c r="D25" s="23"/>
      <c r="E25" s="26"/>
      <c r="F25" s="26"/>
      <c r="G25" s="150"/>
      <c r="H25" s="87"/>
      <c r="I25" s="87"/>
      <c r="J25" s="87"/>
      <c r="K25" s="87"/>
      <c r="L25" s="87"/>
      <c r="M25" s="87"/>
      <c r="N25" s="151">
        <f t="shared" si="0"/>
        <v>0</v>
      </c>
      <c r="O25" s="27"/>
      <c r="P25" s="50"/>
    </row>
    <row r="26" spans="1:23" s="6" customFormat="1" x14ac:dyDescent="0.25">
      <c r="A26" s="9">
        <v>5</v>
      </c>
      <c r="B26" s="23" t="str">
        <f>IF('PPP Forgiveness Calculator'!$C$10=0," ",C25+1)</f>
        <v xml:space="preserve"> </v>
      </c>
      <c r="C26" s="23" t="str">
        <f>IF('PPP Forgiveness Calculator'!$C$10=0,"",B26+6)</f>
        <v/>
      </c>
      <c r="D26" s="23"/>
      <c r="E26" s="26"/>
      <c r="F26" s="26"/>
      <c r="G26" s="150"/>
      <c r="H26" s="87"/>
      <c r="I26" s="87"/>
      <c r="J26" s="87"/>
      <c r="K26" s="87"/>
      <c r="L26" s="87"/>
      <c r="M26" s="87"/>
      <c r="N26" s="151">
        <f t="shared" si="0"/>
        <v>0</v>
      </c>
      <c r="O26" s="27"/>
      <c r="P26" s="50"/>
    </row>
    <row r="27" spans="1:23" s="6" customFormat="1" x14ac:dyDescent="0.25">
      <c r="A27" s="9">
        <v>6</v>
      </c>
      <c r="B27" s="23" t="str">
        <f>IF('PPP Forgiveness Calculator'!$C$10=0," ",C26+1)</f>
        <v xml:space="preserve"> </v>
      </c>
      <c r="C27" s="23" t="str">
        <f>IF('PPP Forgiveness Calculator'!$C$10=0,"",B27+6)</f>
        <v/>
      </c>
      <c r="D27" s="23"/>
      <c r="E27" s="26"/>
      <c r="F27" s="26"/>
      <c r="G27" s="150"/>
      <c r="H27" s="87"/>
      <c r="I27" s="87"/>
      <c r="J27" s="87"/>
      <c r="K27" s="87"/>
      <c r="L27" s="87"/>
      <c r="M27" s="87"/>
      <c r="N27" s="151">
        <f t="shared" si="0"/>
        <v>0</v>
      </c>
      <c r="O27" s="27"/>
      <c r="P27" s="50"/>
    </row>
    <row r="28" spans="1:23" s="6" customFormat="1" x14ac:dyDescent="0.25">
      <c r="A28" s="9">
        <v>7</v>
      </c>
      <c r="B28" s="23" t="str">
        <f>IF('PPP Forgiveness Calculator'!$C$10=0," ",C27+1)</f>
        <v xml:space="preserve"> </v>
      </c>
      <c r="C28" s="23" t="str">
        <f>IF('PPP Forgiveness Calculator'!$C$10=0,"",B28+6)</f>
        <v/>
      </c>
      <c r="D28" s="23"/>
      <c r="E28" s="26"/>
      <c r="F28" s="26"/>
      <c r="G28" s="150"/>
      <c r="H28" s="87"/>
      <c r="I28" s="87"/>
      <c r="J28" s="87"/>
      <c r="K28" s="87"/>
      <c r="L28" s="87"/>
      <c r="M28" s="87"/>
      <c r="N28" s="151">
        <f t="shared" si="0"/>
        <v>0</v>
      </c>
      <c r="O28" s="27"/>
      <c r="P28" s="50"/>
    </row>
    <row r="29" spans="1:23" s="6" customFormat="1" x14ac:dyDescent="0.25">
      <c r="A29" s="9">
        <v>8</v>
      </c>
      <c r="B29" s="23" t="str">
        <f>IF('PPP Forgiveness Calculator'!$C$10=0," ",C28+1)</f>
        <v xml:space="preserve"> </v>
      </c>
      <c r="C29" s="23" t="str">
        <f>IF('PPP Forgiveness Calculator'!$C$10=0,"",B29+6)</f>
        <v/>
      </c>
      <c r="D29" s="23"/>
      <c r="E29" s="29"/>
      <c r="F29" s="29"/>
      <c r="G29" s="152"/>
      <c r="H29" s="29"/>
      <c r="I29" s="29"/>
      <c r="J29" s="29"/>
      <c r="K29" s="29"/>
      <c r="L29" s="29"/>
      <c r="M29" s="29"/>
      <c r="N29" s="155">
        <f t="shared" si="0"/>
        <v>0</v>
      </c>
      <c r="O29" s="27"/>
      <c r="P29" s="50"/>
    </row>
    <row r="30" spans="1:23" s="6" customFormat="1" x14ac:dyDescent="0.25">
      <c r="E30" s="28"/>
      <c r="F30" s="28"/>
      <c r="G30" s="153"/>
      <c r="H30" s="27"/>
      <c r="I30" s="27"/>
      <c r="J30" s="27"/>
      <c r="K30" s="27"/>
      <c r="L30" s="27"/>
      <c r="M30" s="27"/>
      <c r="N30" s="151"/>
      <c r="O30" s="27"/>
      <c r="P30" s="50"/>
      <c r="R30" s="49"/>
      <c r="S30" s="49"/>
      <c r="T30" s="49"/>
      <c r="U30" s="49"/>
      <c r="V30" s="49"/>
      <c r="W30" s="49"/>
    </row>
    <row r="31" spans="1:23" s="6" customFormat="1" ht="15.75" thickBot="1" x14ac:dyDescent="0.3">
      <c r="C31" s="9" t="s">
        <v>3</v>
      </c>
      <c r="E31" s="145">
        <f>SUM(E22:E29)</f>
        <v>0</v>
      </c>
      <c r="F31" s="145">
        <f>SUM(F22:F29)</f>
        <v>0</v>
      </c>
      <c r="G31" s="156">
        <f t="shared" ref="G31:L31" si="1">SUM(G22:G29)</f>
        <v>0</v>
      </c>
      <c r="H31" s="30">
        <f t="shared" si="1"/>
        <v>0</v>
      </c>
      <c r="I31" s="30">
        <f t="shared" si="1"/>
        <v>0</v>
      </c>
      <c r="J31" s="30">
        <f t="shared" si="1"/>
        <v>0</v>
      </c>
      <c r="K31" s="30">
        <f t="shared" si="1"/>
        <v>0</v>
      </c>
      <c r="L31" s="30">
        <f t="shared" si="1"/>
        <v>0</v>
      </c>
      <c r="M31" s="30">
        <f>SUM(M22:M29)</f>
        <v>0</v>
      </c>
      <c r="N31" s="273">
        <f>SUM(N22:N29)</f>
        <v>0</v>
      </c>
      <c r="O31" s="27"/>
      <c r="P31" s="50"/>
      <c r="R31" s="49"/>
      <c r="S31" s="49"/>
      <c r="T31" s="49"/>
      <c r="U31" s="49"/>
      <c r="V31" s="49"/>
      <c r="W31" s="49"/>
    </row>
    <row r="32" spans="1:23" s="6" customFormat="1" ht="16.5" thickTop="1" thickBot="1" x14ac:dyDescent="0.3">
      <c r="O32" s="22"/>
      <c r="P32" s="41"/>
      <c r="Q32" s="49"/>
      <c r="R32" s="49"/>
      <c r="S32" s="49"/>
      <c r="T32" s="49"/>
      <c r="U32" s="49"/>
      <c r="V32" s="49"/>
      <c r="W32" s="49"/>
    </row>
    <row r="33" spans="1:19" ht="15" customHeight="1" x14ac:dyDescent="0.25">
      <c r="A33" s="489" t="s">
        <v>210</v>
      </c>
      <c r="B33" s="490"/>
      <c r="C33" s="490"/>
      <c r="D33" s="490"/>
      <c r="E33" s="490"/>
      <c r="F33" s="490"/>
      <c r="G33" s="490"/>
      <c r="H33" s="490"/>
      <c r="I33" s="490"/>
      <c r="J33" s="490"/>
      <c r="K33" s="490"/>
      <c r="L33" s="490"/>
      <c r="M33" s="490"/>
      <c r="N33" s="491"/>
      <c r="P33" s="41"/>
      <c r="Q33" s="78"/>
      <c r="R33" s="14"/>
      <c r="S33" s="14"/>
    </row>
    <row r="34" spans="1:19" ht="34.5" customHeight="1" thickBot="1" x14ac:dyDescent="0.3">
      <c r="A34" s="492"/>
      <c r="B34" s="493"/>
      <c r="C34" s="493"/>
      <c r="D34" s="493"/>
      <c r="E34" s="493"/>
      <c r="F34" s="493"/>
      <c r="G34" s="493"/>
      <c r="H34" s="493"/>
      <c r="I34" s="493"/>
      <c r="J34" s="493"/>
      <c r="K34" s="493"/>
      <c r="L34" s="493"/>
      <c r="M34" s="493"/>
      <c r="N34" s="494"/>
    </row>
    <row r="35" spans="1:19" ht="6" customHeight="1" x14ac:dyDescent="0.25">
      <c r="A35" s="177"/>
      <c r="B35" s="177"/>
      <c r="C35" s="177"/>
      <c r="D35" s="177"/>
      <c r="E35" s="177"/>
      <c r="F35" s="177"/>
      <c r="G35" s="177"/>
      <c r="H35" s="177"/>
      <c r="I35" s="177"/>
      <c r="J35" s="177"/>
      <c r="K35" s="177"/>
      <c r="L35" s="177"/>
      <c r="M35" s="177"/>
      <c r="N35" s="135"/>
    </row>
    <row r="36" spans="1:19" ht="15.75" thickBot="1" x14ac:dyDescent="0.3"/>
    <row r="37" spans="1:19" s="2" customFormat="1" ht="24.75" customHeight="1" x14ac:dyDescent="0.35">
      <c r="A37" s="462" t="s">
        <v>265</v>
      </c>
      <c r="B37" s="463"/>
      <c r="C37" s="463"/>
      <c r="D37" s="463"/>
      <c r="E37" s="463"/>
      <c r="F37" s="463"/>
      <c r="G37" s="463"/>
      <c r="H37" s="463"/>
      <c r="I37" s="464"/>
      <c r="J37" s="61"/>
      <c r="K37" s="61"/>
      <c r="L37" s="61"/>
      <c r="M37" s="63"/>
      <c r="N37" s="61"/>
      <c r="O37" s="59"/>
      <c r="P37" s="61"/>
      <c r="Q37" s="61"/>
      <c r="R37" s="61"/>
      <c r="S37" s="59"/>
    </row>
    <row r="38" spans="1:19" s="2" customFormat="1" ht="17.25" customHeight="1" x14ac:dyDescent="0.3">
      <c r="A38" s="172"/>
      <c r="B38" s="173" t="s">
        <v>36</v>
      </c>
      <c r="C38" s="174"/>
      <c r="D38" s="290"/>
      <c r="E38" s="174"/>
      <c r="F38" s="174"/>
      <c r="G38" s="174"/>
      <c r="H38" s="174"/>
      <c r="I38" s="291"/>
      <c r="J38" s="59"/>
      <c r="K38" s="59"/>
      <c r="L38" s="59"/>
      <c r="M38" s="59"/>
      <c r="N38" s="59"/>
      <c r="O38" s="59"/>
      <c r="P38" s="59"/>
      <c r="Q38" s="59"/>
      <c r="R38" s="59"/>
      <c r="S38" s="59"/>
    </row>
    <row r="39" spans="1:19" s="2" customFormat="1" ht="17.25" customHeight="1" x14ac:dyDescent="0.3">
      <c r="A39" s="292"/>
      <c r="B39" s="173" t="s">
        <v>77</v>
      </c>
      <c r="C39" s="174"/>
      <c r="D39" s="173"/>
      <c r="E39" s="174"/>
      <c r="F39" s="174"/>
      <c r="G39" s="174"/>
      <c r="H39" s="174"/>
      <c r="I39" s="291"/>
      <c r="J39" s="59"/>
      <c r="K39" s="59"/>
      <c r="L39" s="59"/>
      <c r="M39" s="59"/>
      <c r="N39" s="59"/>
      <c r="O39" s="59"/>
      <c r="P39" s="59"/>
      <c r="Q39" s="59"/>
      <c r="R39" s="59"/>
      <c r="S39" s="59"/>
    </row>
    <row r="40" spans="1:19" ht="21.75" thickBot="1" x14ac:dyDescent="0.4">
      <c r="A40" s="447" t="s">
        <v>76</v>
      </c>
      <c r="B40" s="448"/>
      <c r="C40" s="448"/>
      <c r="D40" s="448"/>
      <c r="E40" s="448"/>
      <c r="F40" s="448"/>
      <c r="G40" s="448"/>
      <c r="H40" s="448"/>
      <c r="I40" s="449"/>
      <c r="J40" s="84"/>
      <c r="K40" s="84"/>
      <c r="L40" s="84"/>
      <c r="M40" s="84"/>
      <c r="N40" s="84"/>
      <c r="O40" s="84"/>
      <c r="P40" s="62"/>
      <c r="Q40" s="62"/>
      <c r="R40" s="62"/>
      <c r="S40" s="14"/>
    </row>
    <row r="41" spans="1:19" ht="6" customHeight="1" x14ac:dyDescent="0.25"/>
  </sheetData>
  <sheetProtection algorithmName="SHA-512" hashValue="eKzWmDvSwcixgqkxC3lndInwDi/3Q4vPMpfCVj3AAziiGqu+Pxj5HQZVFDBlNR99N1IhSS3TjZZ4hVp5TFarqw==" saltValue="ZnM4OiigG/YQpILR2aSIFw==" spinCount="100000" sheet="1" formatColumns="0" formatRows="0"/>
  <protectedRanges>
    <protectedRange sqref="B12:B17 E22:N29" name="Range1"/>
  </protectedRanges>
  <mergeCells count="9">
    <mergeCell ref="A40:I40"/>
    <mergeCell ref="A37:I37"/>
    <mergeCell ref="G19:N19"/>
    <mergeCell ref="A33:N34"/>
    <mergeCell ref="E19:E20"/>
    <mergeCell ref="F19:F20"/>
    <mergeCell ref="B19:B20"/>
    <mergeCell ref="C19:C20"/>
    <mergeCell ref="A19:A20"/>
  </mergeCells>
  <hyperlinks>
    <hyperlink ref="B38" r:id="rId1" display="at aicpa.org/sba."/>
    <hyperlink ref="B39" r:id="rId2" display="The SBA forgiveness application is online here:"/>
  </hyperlinks>
  <pageMargins left="0.7" right="0.7" top="0.75" bottom="0.75" header="0.3" footer="0.3"/>
  <pageSetup scale="52"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9"/>
  <sheetViews>
    <sheetView zoomScale="115" zoomScaleNormal="115" workbookViewId="0"/>
  </sheetViews>
  <sheetFormatPr defaultColWidth="9" defaultRowHeight="15" x14ac:dyDescent="0.25"/>
  <cols>
    <col min="1" max="1" width="25.28515625" style="77" customWidth="1"/>
    <col min="2" max="2" width="21.28515625" style="77" customWidth="1"/>
    <col min="3" max="3" width="23.28515625" style="77" customWidth="1"/>
    <col min="4" max="4" width="30" style="77" customWidth="1"/>
    <col min="5" max="5" width="28" style="77" customWidth="1"/>
    <col min="6" max="6" width="12.5703125" style="77" customWidth="1"/>
    <col min="7" max="7" width="15.7109375" style="77" customWidth="1"/>
    <col min="8" max="8" width="15.85546875" style="77" customWidth="1"/>
    <col min="9" max="9" width="17.5703125" style="77" customWidth="1"/>
    <col min="10" max="11" width="20" style="77" customWidth="1"/>
    <col min="12" max="12" width="17" style="77" customWidth="1"/>
    <col min="13" max="13" width="15" style="77" customWidth="1"/>
    <col min="14" max="15" width="14.5703125" style="77" customWidth="1"/>
    <col min="16" max="16" width="13.28515625" style="77" customWidth="1"/>
    <col min="17" max="17" width="12.28515625" style="77" customWidth="1"/>
    <col min="18" max="19" width="14.5703125" style="77" customWidth="1"/>
    <col min="20" max="21" width="12" style="77" customWidth="1"/>
    <col min="22" max="22" width="15.85546875" style="77" customWidth="1"/>
    <col min="23" max="23" width="13" style="77" customWidth="1"/>
    <col min="24" max="24" width="14.5703125" style="77" customWidth="1"/>
    <col min="25" max="25" width="14.7109375" style="77" customWidth="1"/>
    <col min="26" max="16384" width="9" style="77"/>
  </cols>
  <sheetData>
    <row r="1" spans="1:15" ht="21" x14ac:dyDescent="0.35">
      <c r="A1" s="19" t="s">
        <v>2</v>
      </c>
      <c r="D1" s="59"/>
      <c r="E1" s="59"/>
      <c r="F1" s="59"/>
      <c r="G1" s="59"/>
    </row>
    <row r="2" spans="1:15" ht="21" x14ac:dyDescent="0.35">
      <c r="A2" s="19" t="s">
        <v>1</v>
      </c>
      <c r="D2" s="78"/>
      <c r="E2" s="78"/>
      <c r="F2" s="78"/>
      <c r="G2" s="78"/>
    </row>
    <row r="3" spans="1:15" ht="21" x14ac:dyDescent="0.35">
      <c r="A3" s="5" t="s">
        <v>259</v>
      </c>
      <c r="C3" s="78"/>
      <c r="D3" s="78"/>
      <c r="E3" s="78"/>
      <c r="F3" s="78"/>
      <c r="G3" s="78"/>
    </row>
    <row r="4" spans="1:15" x14ac:dyDescent="0.25">
      <c r="F4" s="78"/>
      <c r="G4" s="78"/>
    </row>
    <row r="5" spans="1:15" ht="18.75" x14ac:dyDescent="0.3">
      <c r="A5" s="58" t="s">
        <v>141</v>
      </c>
      <c r="B5" s="58"/>
      <c r="C5" s="199"/>
      <c r="D5" s="199"/>
      <c r="E5" s="199"/>
      <c r="F5" s="78"/>
      <c r="G5" s="78"/>
    </row>
    <row r="6" spans="1:15" s="2" customFormat="1" ht="18.75" x14ac:dyDescent="0.3">
      <c r="A6" s="427" t="s">
        <v>261</v>
      </c>
      <c r="B6" s="58"/>
      <c r="C6" s="58"/>
      <c r="D6" s="58"/>
      <c r="E6" s="58"/>
      <c r="F6" s="59"/>
      <c r="G6" s="59"/>
      <c r="H6" s="59"/>
      <c r="I6" s="59"/>
      <c r="J6" s="59"/>
      <c r="K6" s="59"/>
      <c r="L6" s="59"/>
      <c r="M6" s="59"/>
      <c r="N6" s="59"/>
      <c r="O6" s="59"/>
    </row>
    <row r="7" spans="1:15" ht="18.75" x14ac:dyDescent="0.3">
      <c r="A7" s="178" t="s">
        <v>147</v>
      </c>
      <c r="B7" s="88"/>
      <c r="C7" s="179"/>
      <c r="D7" s="179"/>
      <c r="E7" s="178"/>
      <c r="F7" s="78"/>
      <c r="G7" s="78"/>
    </row>
    <row r="8" spans="1:15" s="78" customFormat="1" ht="18.75" x14ac:dyDescent="0.3">
      <c r="A8" s="270"/>
      <c r="B8" s="49"/>
    </row>
    <row r="9" spans="1:15" ht="15.75" x14ac:dyDescent="0.25">
      <c r="A9" s="25" t="s">
        <v>21</v>
      </c>
    </row>
    <row r="10" spans="1:15" x14ac:dyDescent="0.25">
      <c r="A10" s="6" t="s">
        <v>32</v>
      </c>
    </row>
    <row r="11" spans="1:15" x14ac:dyDescent="0.25">
      <c r="A11" s="542" t="s">
        <v>31</v>
      </c>
      <c r="B11" s="542"/>
      <c r="C11" s="542"/>
      <c r="D11" s="542"/>
      <c r="E11" s="542"/>
      <c r="F11" s="542"/>
      <c r="G11" s="542"/>
      <c r="H11" s="542"/>
    </row>
    <row r="12" spans="1:15" x14ac:dyDescent="0.25">
      <c r="A12" s="542"/>
      <c r="B12" s="542"/>
      <c r="C12" s="542"/>
      <c r="D12" s="542"/>
      <c r="E12" s="542"/>
      <c r="F12" s="542"/>
      <c r="G12" s="542"/>
      <c r="H12" s="542"/>
    </row>
    <row r="13" spans="1:15" x14ac:dyDescent="0.25">
      <c r="A13" s="230" t="s">
        <v>124</v>
      </c>
      <c r="B13" s="140"/>
      <c r="C13" s="140"/>
      <c r="D13" s="140"/>
      <c r="E13" s="140"/>
      <c r="F13" s="140"/>
      <c r="G13" s="140"/>
      <c r="H13" s="140"/>
    </row>
    <row r="14" spans="1:15" x14ac:dyDescent="0.25">
      <c r="A14" s="18"/>
      <c r="B14" s="18"/>
      <c r="C14" s="18"/>
      <c r="D14" s="18"/>
      <c r="E14" s="18"/>
      <c r="F14" s="18"/>
    </row>
    <row r="15" spans="1:15" ht="14.65" customHeight="1" x14ac:dyDescent="0.25">
      <c r="A15" s="9" t="s">
        <v>8</v>
      </c>
      <c r="E15" s="21"/>
      <c r="F15" s="21"/>
      <c r="G15" s="21"/>
      <c r="H15" s="21"/>
      <c r="I15" s="21"/>
      <c r="J15" s="21"/>
      <c r="K15" s="21"/>
      <c r="L15" s="21"/>
      <c r="M15" s="21"/>
    </row>
    <row r="16" spans="1:15" ht="14.65" customHeight="1" x14ac:dyDescent="0.25">
      <c r="A16" s="9">
        <v>1</v>
      </c>
      <c r="B16" s="10" t="s">
        <v>38</v>
      </c>
      <c r="E16" s="21"/>
      <c r="F16" s="21"/>
      <c r="G16" s="18"/>
      <c r="H16" s="67"/>
      <c r="I16" s="67"/>
      <c r="J16" s="67"/>
      <c r="K16" s="67"/>
      <c r="L16" s="21"/>
      <c r="M16" s="21"/>
    </row>
    <row r="17" spans="1:27" ht="14.65" customHeight="1" x14ac:dyDescent="0.25">
      <c r="A17" s="9"/>
      <c r="B17" s="10"/>
      <c r="C17" s="128" t="s">
        <v>211</v>
      </c>
      <c r="E17" s="21"/>
      <c r="F17" s="21"/>
      <c r="G17" s="67"/>
      <c r="H17" s="67"/>
      <c r="I17" s="67"/>
      <c r="J17" s="67"/>
      <c r="K17" s="67"/>
      <c r="L17" s="21"/>
      <c r="M17" s="21"/>
    </row>
    <row r="18" spans="1:27" ht="14.65" customHeight="1" x14ac:dyDescent="0.25">
      <c r="A18" s="9"/>
      <c r="B18" s="10"/>
      <c r="C18" s="129" t="s">
        <v>9</v>
      </c>
      <c r="D18" s="10"/>
      <c r="F18" s="21"/>
      <c r="G18" s="67"/>
      <c r="H18" s="67"/>
      <c r="I18" s="67"/>
      <c r="J18" s="94"/>
      <c r="K18" s="94"/>
      <c r="L18" s="21"/>
      <c r="M18" s="21"/>
    </row>
    <row r="19" spans="1:27" ht="14.65" customHeight="1" x14ac:dyDescent="0.25">
      <c r="A19" s="9">
        <v>2</v>
      </c>
      <c r="B19" s="6" t="s">
        <v>220</v>
      </c>
      <c r="C19" s="76"/>
      <c r="E19" s="21"/>
      <c r="F19" s="21"/>
      <c r="G19" s="21"/>
      <c r="H19" s="21"/>
      <c r="I19" s="21"/>
      <c r="J19" s="21"/>
      <c r="K19" s="21"/>
      <c r="L19" s="21"/>
      <c r="M19" s="21"/>
    </row>
    <row r="20" spans="1:27" ht="14.65" customHeight="1" x14ac:dyDescent="0.25">
      <c r="A20" s="9"/>
      <c r="B20" s="6"/>
      <c r="C20" s="76" t="s">
        <v>211</v>
      </c>
      <c r="E20" s="21"/>
      <c r="F20" s="21"/>
      <c r="G20" s="21"/>
      <c r="H20" s="21"/>
      <c r="I20" s="21"/>
      <c r="J20" s="21"/>
      <c r="K20" s="21"/>
      <c r="L20" s="21"/>
      <c r="M20" s="21"/>
    </row>
    <row r="21" spans="1:27" ht="14.65" customHeight="1" x14ac:dyDescent="0.25">
      <c r="A21" s="9"/>
      <c r="B21" s="6"/>
      <c r="C21" s="129" t="s">
        <v>9</v>
      </c>
      <c r="D21" s="10"/>
      <c r="F21" s="21"/>
      <c r="J21" s="21"/>
      <c r="K21" s="21"/>
      <c r="L21" s="21"/>
      <c r="M21" s="21"/>
    </row>
    <row r="22" spans="1:27" ht="14.65" customHeight="1" x14ac:dyDescent="0.25">
      <c r="A22" s="9">
        <v>3</v>
      </c>
      <c r="B22" s="10" t="s">
        <v>30</v>
      </c>
      <c r="C22" s="76"/>
      <c r="E22" s="21"/>
      <c r="F22" s="21"/>
      <c r="J22" s="21"/>
      <c r="K22" s="21"/>
      <c r="L22" s="21"/>
      <c r="M22" s="21"/>
    </row>
    <row r="23" spans="1:27" s="38" customFormat="1" x14ac:dyDescent="0.25">
      <c r="A23" s="40"/>
      <c r="B23" s="41"/>
      <c r="C23" s="42"/>
      <c r="D23" s="42"/>
      <c r="E23" s="41"/>
      <c r="F23" s="37"/>
      <c r="G23" s="37"/>
      <c r="H23" s="37"/>
      <c r="I23" s="37"/>
      <c r="J23" s="37"/>
      <c r="K23" s="37"/>
      <c r="L23" s="37"/>
      <c r="M23" s="37"/>
      <c r="N23" s="37"/>
    </row>
    <row r="24" spans="1:27" s="38" customFormat="1" ht="30" x14ac:dyDescent="0.25">
      <c r="A24" s="395" t="s">
        <v>239</v>
      </c>
      <c r="B24" s="64" t="str">
        <f>IF(+'PPP Forgiveness Calculator'!C15="","",'PPP Forgiveness Calculator'!C15)</f>
        <v/>
      </c>
      <c r="C24" s="551" t="s">
        <v>238</v>
      </c>
      <c r="D24" s="551"/>
      <c r="E24" s="551"/>
      <c r="F24" s="551"/>
      <c r="G24" s="551"/>
      <c r="H24" s="49"/>
      <c r="I24" s="49"/>
      <c r="J24" s="49"/>
      <c r="K24" s="49"/>
      <c r="L24" s="49"/>
      <c r="M24" s="37"/>
      <c r="N24" s="37"/>
    </row>
    <row r="25" spans="1:27" s="38" customFormat="1" x14ac:dyDescent="0.25">
      <c r="A25" s="40"/>
      <c r="B25" s="41"/>
      <c r="C25" s="42"/>
      <c r="D25" s="42"/>
      <c r="E25" s="41"/>
      <c r="F25" s="37"/>
      <c r="G25" s="37"/>
      <c r="H25" s="37"/>
      <c r="I25" s="127"/>
      <c r="J25" s="37"/>
      <c r="K25" s="37"/>
      <c r="L25" s="37"/>
      <c r="M25" s="125"/>
      <c r="N25" s="37"/>
    </row>
    <row r="26" spans="1:27" s="38" customFormat="1" x14ac:dyDescent="0.25">
      <c r="A26" s="45" t="s">
        <v>24</v>
      </c>
      <c r="B26" s="41"/>
      <c r="C26" s="42"/>
      <c r="D26" s="42"/>
      <c r="E26" s="41"/>
      <c r="F26" s="37"/>
      <c r="G26" s="127"/>
      <c r="H26" s="127"/>
      <c r="I26" s="127"/>
      <c r="J26" s="127"/>
      <c r="K26" s="127"/>
      <c r="L26" s="37"/>
      <c r="M26" s="37"/>
      <c r="N26" s="37"/>
    </row>
    <row r="27" spans="1:27" s="38" customFormat="1" x14ac:dyDescent="0.25">
      <c r="A27" s="46" t="s">
        <v>22</v>
      </c>
      <c r="B27" s="40">
        <v>43831</v>
      </c>
      <c r="C27" s="44" t="s">
        <v>23</v>
      </c>
      <c r="D27" s="40">
        <v>43921</v>
      </c>
      <c r="F27" s="37"/>
      <c r="G27" s="127"/>
      <c r="H27" s="37"/>
      <c r="I27" s="37"/>
      <c r="J27" s="126"/>
      <c r="K27" s="126"/>
      <c r="L27" s="37"/>
      <c r="M27" s="37"/>
      <c r="N27" s="37"/>
    </row>
    <row r="28" spans="1:27" s="38" customFormat="1" x14ac:dyDescent="0.25">
      <c r="A28" s="46" t="s">
        <v>7</v>
      </c>
      <c r="B28" s="40" t="str">
        <f>IF(B24&gt;0,B24,"")</f>
        <v/>
      </c>
      <c r="C28" s="44" t="s">
        <v>23</v>
      </c>
      <c r="D28" s="40" t="str">
        <f>IFERROR(B28+55,"")</f>
        <v/>
      </c>
      <c r="F28" s="37"/>
      <c r="G28" s="127"/>
      <c r="H28" s="37"/>
      <c r="I28" s="37"/>
      <c r="J28" s="37"/>
      <c r="K28" s="37"/>
      <c r="L28" s="37"/>
      <c r="M28" s="37"/>
      <c r="N28" s="37"/>
      <c r="P28" s="369"/>
    </row>
    <row r="29" spans="1:27" s="38" customFormat="1" x14ac:dyDescent="0.25">
      <c r="B29" s="56"/>
      <c r="C29" s="42"/>
      <c r="D29" s="42"/>
      <c r="E29" s="41"/>
      <c r="F29" s="37"/>
      <c r="G29" s="37"/>
      <c r="H29" s="37"/>
      <c r="I29" s="37"/>
      <c r="J29" s="37"/>
      <c r="K29" s="37"/>
      <c r="L29" s="37"/>
      <c r="M29" s="37"/>
      <c r="N29" s="37"/>
      <c r="P29" s="368"/>
      <c r="X29" s="368"/>
    </row>
    <row r="30" spans="1:27" s="38" customFormat="1" ht="63.75" customHeight="1" thickBot="1" x14ac:dyDescent="0.3">
      <c r="A30" s="191" t="s">
        <v>117</v>
      </c>
      <c r="B30" s="188"/>
      <c r="C30" s="189"/>
      <c r="D30" s="544" t="s">
        <v>237</v>
      </c>
      <c r="E30" s="544"/>
      <c r="F30" s="544"/>
      <c r="G30" s="544"/>
      <c r="H30" s="544"/>
      <c r="I30" s="544"/>
      <c r="J30" s="544"/>
      <c r="K30" s="544"/>
      <c r="L30" s="544"/>
      <c r="M30" s="544"/>
      <c r="N30" s="544"/>
      <c r="O30" s="544"/>
      <c r="P30" s="544"/>
    </row>
    <row r="31" spans="1:27" ht="48" customHeight="1" thickBot="1" x14ac:dyDescent="0.3">
      <c r="A31" s="540" t="s">
        <v>179</v>
      </c>
      <c r="B31" s="540"/>
      <c r="C31" s="541"/>
      <c r="D31" s="503" t="s">
        <v>18</v>
      </c>
      <c r="E31" s="543"/>
      <c r="F31" s="543"/>
      <c r="G31" s="543"/>
      <c r="H31" s="504"/>
      <c r="I31" s="503" t="s">
        <v>110</v>
      </c>
      <c r="J31" s="543"/>
      <c r="K31" s="543"/>
      <c r="L31" s="543"/>
      <c r="M31" s="504"/>
      <c r="N31" s="503" t="s">
        <v>247</v>
      </c>
      <c r="O31" s="543"/>
      <c r="P31" s="543"/>
      <c r="Q31" s="503" t="s">
        <v>269</v>
      </c>
      <c r="R31" s="543"/>
      <c r="S31" s="543"/>
      <c r="T31" s="543"/>
      <c r="U31" s="543"/>
      <c r="V31" s="543"/>
      <c r="W31" s="504"/>
      <c r="X31" s="537" t="s">
        <v>218</v>
      </c>
      <c r="Y31" s="538"/>
      <c r="Z31" s="361"/>
    </row>
    <row r="32" spans="1:27" s="78" customFormat="1" ht="114" customHeight="1" x14ac:dyDescent="0.25">
      <c r="A32" s="219" t="s">
        <v>19</v>
      </c>
      <c r="B32" s="220" t="s">
        <v>109</v>
      </c>
      <c r="C32" s="356" t="s">
        <v>219</v>
      </c>
      <c r="D32" s="221" t="s">
        <v>118</v>
      </c>
      <c r="E32" s="222" t="s">
        <v>138</v>
      </c>
      <c r="F32" s="222" t="s">
        <v>240</v>
      </c>
      <c r="G32" s="225" t="s">
        <v>217</v>
      </c>
      <c r="H32" s="223" t="s">
        <v>241</v>
      </c>
      <c r="I32" s="221" t="s">
        <v>111</v>
      </c>
      <c r="J32" s="222" t="s">
        <v>35</v>
      </c>
      <c r="K32" s="222" t="s">
        <v>216</v>
      </c>
      <c r="L32" s="222" t="s">
        <v>20</v>
      </c>
      <c r="M32" s="222" t="s">
        <v>120</v>
      </c>
      <c r="N32" s="224" t="s">
        <v>226</v>
      </c>
      <c r="O32" s="225" t="s">
        <v>123</v>
      </c>
      <c r="P32" s="225" t="s">
        <v>214</v>
      </c>
      <c r="Q32" s="226" t="s">
        <v>212</v>
      </c>
      <c r="R32" s="227" t="s">
        <v>119</v>
      </c>
      <c r="S32" s="227" t="s">
        <v>227</v>
      </c>
      <c r="T32" s="227" t="s">
        <v>213</v>
      </c>
      <c r="U32" s="227" t="s">
        <v>215</v>
      </c>
      <c r="V32" s="227" t="s">
        <v>121</v>
      </c>
      <c r="W32" s="228" t="s">
        <v>221</v>
      </c>
      <c r="X32" s="226" t="s">
        <v>222</v>
      </c>
      <c r="Y32" s="228" t="s">
        <v>223</v>
      </c>
      <c r="Z32" s="192"/>
      <c r="AA32" s="198"/>
    </row>
    <row r="33" spans="1:27" ht="5.25" customHeight="1" x14ac:dyDescent="0.25">
      <c r="A33" s="197"/>
      <c r="B33" s="197"/>
      <c r="C33" s="197"/>
      <c r="D33" s="200"/>
      <c r="E33" s="18"/>
      <c r="F33" s="201"/>
      <c r="G33" s="201"/>
      <c r="H33" s="202"/>
      <c r="I33" s="205"/>
      <c r="J33" s="18"/>
      <c r="K33" s="18"/>
      <c r="L33" s="18"/>
      <c r="M33" s="130"/>
      <c r="N33" s="213"/>
      <c r="O33" s="18"/>
      <c r="P33" s="18"/>
      <c r="Q33" s="216"/>
      <c r="R33" s="217"/>
      <c r="S33" s="217"/>
      <c r="T33" s="18"/>
      <c r="U33" s="18"/>
      <c r="V33" s="18"/>
      <c r="W33" s="206"/>
      <c r="X33" s="205"/>
      <c r="Y33" s="206"/>
    </row>
    <row r="34" spans="1:27" ht="25.5" customHeight="1" x14ac:dyDescent="0.25">
      <c r="A34" s="354"/>
      <c r="B34" s="354"/>
      <c r="C34" s="367"/>
      <c r="D34" s="203"/>
      <c r="E34" s="204">
        <f>IF((D34&gt;25000),25000,D34)</f>
        <v>0</v>
      </c>
      <c r="F34" s="396"/>
      <c r="G34" s="363"/>
      <c r="H34" s="387">
        <f>IFERROR(IF(C34="H",((E34/F34)/G34),E34/F34*52),0)</f>
        <v>0</v>
      </c>
      <c r="I34" s="209"/>
      <c r="J34" s="204">
        <f>IF((I34&gt;15385),15385,I34)</f>
        <v>0</v>
      </c>
      <c r="K34" s="347"/>
      <c r="L34" s="396"/>
      <c r="M34" s="388">
        <f>IF(C34="H",((J34/K34)/L34),(IFERROR(J34/L34*52,0)))</f>
        <v>0</v>
      </c>
      <c r="N34" s="389">
        <f>M34-H34</f>
        <v>0</v>
      </c>
      <c r="O34" s="214" t="str">
        <f>IFERROR(M34/H34,"")</f>
        <v/>
      </c>
      <c r="P34" s="215">
        <f>IF(O34&lt;0.75,-(O34-0.75),0)</f>
        <v>0</v>
      </c>
      <c r="Q34" s="358"/>
      <c r="R34" s="359"/>
      <c r="S34" s="47">
        <f>(IF(AND(Q34=0,R34=0),0,IF(R34&gt;=Q34,"Yes","No")))</f>
        <v>0</v>
      </c>
      <c r="T34" s="359"/>
      <c r="U34" s="47">
        <f>(IF(AND(Q34=0,T34=0),0,IF(T34&gt;=Q34,"Yes","No")))</f>
        <v>0</v>
      </c>
      <c r="V34" s="379">
        <f t="shared" ref="V34:V52" si="0">IF((OR(S34="Yes",U34="Yes")),"",H34*0.75)</f>
        <v>0</v>
      </c>
      <c r="W34" s="370">
        <f t="shared" ref="W34:W52" si="1">IFERROR(V34-M34,0)</f>
        <v>0</v>
      </c>
      <c r="X34" s="364">
        <f>(IF(AND((C34="H"),(O34&lt;0.75)),((G34*W34)*8),0))</f>
        <v>0</v>
      </c>
      <c r="Y34" s="365">
        <f>(IF((AND((C34="S"),(C34="O"),(O34&lt;0.75))),((W34*8)/52),0))</f>
        <v>0</v>
      </c>
      <c r="Z34" s="357"/>
      <c r="AA34" s="360"/>
    </row>
    <row r="35" spans="1:27" x14ac:dyDescent="0.25">
      <c r="A35" s="354"/>
      <c r="B35" s="354"/>
      <c r="C35" s="367"/>
      <c r="D35" s="203"/>
      <c r="E35" s="204">
        <f t="shared" ref="E35:E52" si="2">IF((D35&gt;25000),25000,D35)</f>
        <v>0</v>
      </c>
      <c r="F35" s="396"/>
      <c r="G35" s="363"/>
      <c r="H35" s="387">
        <f t="shared" ref="H35:H52" si="3">IFERROR(IF(C35="H",((E35/F35)/G35),E35/F35*52),0)</f>
        <v>0</v>
      </c>
      <c r="I35" s="209"/>
      <c r="J35" s="204">
        <f t="shared" ref="J35:J52" si="4">IF((I35&gt;15385),15385,I35)</f>
        <v>0</v>
      </c>
      <c r="K35" s="347"/>
      <c r="L35" s="396"/>
      <c r="M35" s="388">
        <f t="shared" ref="M35:M51" si="5">IF(C35="H",((J35/K35)/L35),(IFERROR(J35/L35*52,0)))</f>
        <v>0</v>
      </c>
      <c r="N35" s="389">
        <f t="shared" ref="N35:N47" si="6">M35-H35</f>
        <v>0</v>
      </c>
      <c r="O35" s="214" t="str">
        <f>IFERROR(M35/H35,"")</f>
        <v/>
      </c>
      <c r="P35" s="215">
        <f t="shared" ref="P35:P51" si="7">IF(O35&lt;0.75,-(O35-0.75),0)</f>
        <v>0</v>
      </c>
      <c r="Q35" s="358"/>
      <c r="R35" s="359"/>
      <c r="S35" s="47">
        <f t="shared" ref="S35:S51" si="8">(IF(AND(Q35=0,R35=0),0,IF(R35&gt;=Q35,"Yes","No")))</f>
        <v>0</v>
      </c>
      <c r="T35" s="359"/>
      <c r="U35" s="47">
        <f t="shared" ref="U35:U51" si="9">(IF(AND(Q35=0,T35=0),0,IF(T35&gt;=Q35,"Yes","No")))</f>
        <v>0</v>
      </c>
      <c r="V35" s="379">
        <f t="shared" si="0"/>
        <v>0</v>
      </c>
      <c r="W35" s="370">
        <f t="shared" si="1"/>
        <v>0</v>
      </c>
      <c r="X35" s="364">
        <f t="shared" ref="X35:X52" si="10">(IF(AND((C35="H"),(O35&lt;0.75)),((G35*W35)*8),0))</f>
        <v>0</v>
      </c>
      <c r="Y35" s="365">
        <f t="shared" ref="Y35:Y52" si="11">(IF((AND((C35="S"),(C35="O"),(O35&lt;0.75))),((W35*8)/52),0))</f>
        <v>0</v>
      </c>
    </row>
    <row r="36" spans="1:27" x14ac:dyDescent="0.25">
      <c r="A36" s="354"/>
      <c r="B36" s="354"/>
      <c r="C36" s="367"/>
      <c r="D36" s="203"/>
      <c r="E36" s="204">
        <f t="shared" si="2"/>
        <v>0</v>
      </c>
      <c r="F36" s="396"/>
      <c r="G36" s="363"/>
      <c r="H36" s="387">
        <f t="shared" si="3"/>
        <v>0</v>
      </c>
      <c r="I36" s="209"/>
      <c r="J36" s="204">
        <f t="shared" si="4"/>
        <v>0</v>
      </c>
      <c r="K36" s="347"/>
      <c r="L36" s="396"/>
      <c r="M36" s="388">
        <f t="shared" si="5"/>
        <v>0</v>
      </c>
      <c r="N36" s="389">
        <f t="shared" si="6"/>
        <v>0</v>
      </c>
      <c r="O36" s="214" t="str">
        <f t="shared" ref="O36:O51" si="12">IFERROR(M36/H36,"")</f>
        <v/>
      </c>
      <c r="P36" s="215">
        <f t="shared" si="7"/>
        <v>0</v>
      </c>
      <c r="Q36" s="358"/>
      <c r="R36" s="359"/>
      <c r="S36" s="47">
        <f t="shared" si="8"/>
        <v>0</v>
      </c>
      <c r="T36" s="359"/>
      <c r="U36" s="47">
        <f t="shared" si="9"/>
        <v>0</v>
      </c>
      <c r="V36" s="379">
        <f t="shared" si="0"/>
        <v>0</v>
      </c>
      <c r="W36" s="370">
        <f t="shared" si="1"/>
        <v>0</v>
      </c>
      <c r="X36" s="364">
        <f t="shared" si="10"/>
        <v>0</v>
      </c>
      <c r="Y36" s="365">
        <f t="shared" si="11"/>
        <v>0</v>
      </c>
    </row>
    <row r="37" spans="1:27" x14ac:dyDescent="0.25">
      <c r="A37" s="354"/>
      <c r="B37" s="354"/>
      <c r="C37" s="367"/>
      <c r="D37" s="203"/>
      <c r="E37" s="204">
        <f t="shared" si="2"/>
        <v>0</v>
      </c>
      <c r="F37" s="396"/>
      <c r="G37" s="363"/>
      <c r="H37" s="387">
        <f t="shared" si="3"/>
        <v>0</v>
      </c>
      <c r="I37" s="209"/>
      <c r="J37" s="204">
        <f t="shared" si="4"/>
        <v>0</v>
      </c>
      <c r="K37" s="347"/>
      <c r="L37" s="396"/>
      <c r="M37" s="388">
        <f t="shared" si="5"/>
        <v>0</v>
      </c>
      <c r="N37" s="389">
        <f t="shared" si="6"/>
        <v>0</v>
      </c>
      <c r="O37" s="214" t="str">
        <f t="shared" si="12"/>
        <v/>
      </c>
      <c r="P37" s="215">
        <f t="shared" si="7"/>
        <v>0</v>
      </c>
      <c r="Q37" s="358"/>
      <c r="R37" s="359"/>
      <c r="S37" s="47">
        <f t="shared" si="8"/>
        <v>0</v>
      </c>
      <c r="T37" s="359"/>
      <c r="U37" s="47">
        <f t="shared" si="9"/>
        <v>0</v>
      </c>
      <c r="V37" s="379">
        <f t="shared" si="0"/>
        <v>0</v>
      </c>
      <c r="W37" s="370">
        <f t="shared" si="1"/>
        <v>0</v>
      </c>
      <c r="X37" s="364">
        <f t="shared" si="10"/>
        <v>0</v>
      </c>
      <c r="Y37" s="365">
        <f t="shared" si="11"/>
        <v>0</v>
      </c>
    </row>
    <row r="38" spans="1:27" x14ac:dyDescent="0.25">
      <c r="A38" s="354"/>
      <c r="B38" s="354"/>
      <c r="C38" s="367"/>
      <c r="D38" s="203"/>
      <c r="E38" s="204">
        <f t="shared" si="2"/>
        <v>0</v>
      </c>
      <c r="F38" s="396"/>
      <c r="G38" s="363"/>
      <c r="H38" s="387">
        <f t="shared" si="3"/>
        <v>0</v>
      </c>
      <c r="I38" s="209"/>
      <c r="J38" s="204">
        <f t="shared" si="4"/>
        <v>0</v>
      </c>
      <c r="K38" s="347"/>
      <c r="L38" s="396"/>
      <c r="M38" s="388">
        <f t="shared" si="5"/>
        <v>0</v>
      </c>
      <c r="N38" s="389">
        <f t="shared" si="6"/>
        <v>0</v>
      </c>
      <c r="O38" s="214" t="str">
        <f t="shared" si="12"/>
        <v/>
      </c>
      <c r="P38" s="215">
        <f t="shared" si="7"/>
        <v>0</v>
      </c>
      <c r="Q38" s="358"/>
      <c r="R38" s="359"/>
      <c r="S38" s="47">
        <f t="shared" si="8"/>
        <v>0</v>
      </c>
      <c r="T38" s="359"/>
      <c r="U38" s="47">
        <f t="shared" si="9"/>
        <v>0</v>
      </c>
      <c r="V38" s="379">
        <f t="shared" si="0"/>
        <v>0</v>
      </c>
      <c r="W38" s="370">
        <f t="shared" si="1"/>
        <v>0</v>
      </c>
      <c r="X38" s="364">
        <f t="shared" si="10"/>
        <v>0</v>
      </c>
      <c r="Y38" s="365">
        <f t="shared" si="11"/>
        <v>0</v>
      </c>
    </row>
    <row r="39" spans="1:27" x14ac:dyDescent="0.25">
      <c r="A39" s="354"/>
      <c r="B39" s="354"/>
      <c r="C39" s="367"/>
      <c r="D39" s="203"/>
      <c r="E39" s="204">
        <f t="shared" si="2"/>
        <v>0</v>
      </c>
      <c r="F39" s="396"/>
      <c r="G39" s="363"/>
      <c r="H39" s="387">
        <f t="shared" si="3"/>
        <v>0</v>
      </c>
      <c r="I39" s="209"/>
      <c r="J39" s="204">
        <f t="shared" si="4"/>
        <v>0</v>
      </c>
      <c r="K39" s="347"/>
      <c r="L39" s="396"/>
      <c r="M39" s="388">
        <f t="shared" si="5"/>
        <v>0</v>
      </c>
      <c r="N39" s="389">
        <f t="shared" si="6"/>
        <v>0</v>
      </c>
      <c r="O39" s="214" t="str">
        <f t="shared" si="12"/>
        <v/>
      </c>
      <c r="P39" s="215">
        <f t="shared" si="7"/>
        <v>0</v>
      </c>
      <c r="Q39" s="358"/>
      <c r="R39" s="359"/>
      <c r="S39" s="47">
        <f t="shared" si="8"/>
        <v>0</v>
      </c>
      <c r="T39" s="359"/>
      <c r="U39" s="47">
        <f t="shared" si="9"/>
        <v>0</v>
      </c>
      <c r="V39" s="379">
        <f t="shared" si="0"/>
        <v>0</v>
      </c>
      <c r="W39" s="370">
        <f t="shared" si="1"/>
        <v>0</v>
      </c>
      <c r="X39" s="364">
        <f t="shared" si="10"/>
        <v>0</v>
      </c>
      <c r="Y39" s="365">
        <f t="shared" si="11"/>
        <v>0</v>
      </c>
    </row>
    <row r="40" spans="1:27" x14ac:dyDescent="0.25">
      <c r="A40" s="354"/>
      <c r="B40" s="354"/>
      <c r="C40" s="367"/>
      <c r="D40" s="203"/>
      <c r="E40" s="204">
        <f t="shared" si="2"/>
        <v>0</v>
      </c>
      <c r="F40" s="396"/>
      <c r="G40" s="363"/>
      <c r="H40" s="387">
        <f t="shared" si="3"/>
        <v>0</v>
      </c>
      <c r="I40" s="209"/>
      <c r="J40" s="204">
        <f t="shared" si="4"/>
        <v>0</v>
      </c>
      <c r="K40" s="347"/>
      <c r="L40" s="396"/>
      <c r="M40" s="388">
        <f t="shared" si="5"/>
        <v>0</v>
      </c>
      <c r="N40" s="389">
        <f t="shared" si="6"/>
        <v>0</v>
      </c>
      <c r="O40" s="214" t="str">
        <f t="shared" si="12"/>
        <v/>
      </c>
      <c r="P40" s="215">
        <f t="shared" si="7"/>
        <v>0</v>
      </c>
      <c r="Q40" s="358"/>
      <c r="R40" s="359"/>
      <c r="S40" s="47">
        <f t="shared" si="8"/>
        <v>0</v>
      </c>
      <c r="T40" s="359"/>
      <c r="U40" s="47">
        <f t="shared" si="9"/>
        <v>0</v>
      </c>
      <c r="V40" s="379">
        <f t="shared" si="0"/>
        <v>0</v>
      </c>
      <c r="W40" s="370">
        <f t="shared" si="1"/>
        <v>0</v>
      </c>
      <c r="X40" s="364">
        <f t="shared" si="10"/>
        <v>0</v>
      </c>
      <c r="Y40" s="365">
        <f t="shared" si="11"/>
        <v>0</v>
      </c>
    </row>
    <row r="41" spans="1:27" x14ac:dyDescent="0.25">
      <c r="A41" s="354"/>
      <c r="B41" s="354"/>
      <c r="C41" s="367"/>
      <c r="D41" s="203"/>
      <c r="E41" s="204">
        <f t="shared" si="2"/>
        <v>0</v>
      </c>
      <c r="F41" s="396"/>
      <c r="G41" s="363"/>
      <c r="H41" s="387">
        <f t="shared" si="3"/>
        <v>0</v>
      </c>
      <c r="I41" s="209"/>
      <c r="J41" s="204">
        <f t="shared" si="4"/>
        <v>0</v>
      </c>
      <c r="K41" s="347"/>
      <c r="L41" s="396"/>
      <c r="M41" s="388">
        <f t="shared" si="5"/>
        <v>0</v>
      </c>
      <c r="N41" s="389">
        <f t="shared" si="6"/>
        <v>0</v>
      </c>
      <c r="O41" s="214" t="str">
        <f t="shared" si="12"/>
        <v/>
      </c>
      <c r="P41" s="215">
        <f t="shared" si="7"/>
        <v>0</v>
      </c>
      <c r="Q41" s="358"/>
      <c r="R41" s="359"/>
      <c r="S41" s="47">
        <f t="shared" si="8"/>
        <v>0</v>
      </c>
      <c r="T41" s="359"/>
      <c r="U41" s="47">
        <f t="shared" si="9"/>
        <v>0</v>
      </c>
      <c r="V41" s="379">
        <f t="shared" si="0"/>
        <v>0</v>
      </c>
      <c r="W41" s="370">
        <f t="shared" si="1"/>
        <v>0</v>
      </c>
      <c r="X41" s="364">
        <f t="shared" si="10"/>
        <v>0</v>
      </c>
      <c r="Y41" s="365">
        <f t="shared" si="11"/>
        <v>0</v>
      </c>
    </row>
    <row r="42" spans="1:27" x14ac:dyDescent="0.25">
      <c r="A42" s="354"/>
      <c r="B42" s="354"/>
      <c r="C42" s="367"/>
      <c r="D42" s="203"/>
      <c r="E42" s="204">
        <f t="shared" si="2"/>
        <v>0</v>
      </c>
      <c r="F42" s="396"/>
      <c r="G42" s="363"/>
      <c r="H42" s="387">
        <f t="shared" si="3"/>
        <v>0</v>
      </c>
      <c r="I42" s="209"/>
      <c r="J42" s="204">
        <f t="shared" si="4"/>
        <v>0</v>
      </c>
      <c r="K42" s="347"/>
      <c r="L42" s="396"/>
      <c r="M42" s="388">
        <f t="shared" si="5"/>
        <v>0</v>
      </c>
      <c r="N42" s="389">
        <f t="shared" si="6"/>
        <v>0</v>
      </c>
      <c r="O42" s="214" t="str">
        <f t="shared" si="12"/>
        <v/>
      </c>
      <c r="P42" s="215">
        <f t="shared" si="7"/>
        <v>0</v>
      </c>
      <c r="Q42" s="358"/>
      <c r="R42" s="359"/>
      <c r="S42" s="47">
        <f t="shared" si="8"/>
        <v>0</v>
      </c>
      <c r="T42" s="359"/>
      <c r="U42" s="47">
        <f t="shared" si="9"/>
        <v>0</v>
      </c>
      <c r="V42" s="379">
        <f t="shared" si="0"/>
        <v>0</v>
      </c>
      <c r="W42" s="370">
        <f t="shared" si="1"/>
        <v>0</v>
      </c>
      <c r="X42" s="364">
        <f t="shared" si="10"/>
        <v>0</v>
      </c>
      <c r="Y42" s="365">
        <f t="shared" si="11"/>
        <v>0</v>
      </c>
    </row>
    <row r="43" spans="1:27" x14ac:dyDescent="0.25">
      <c r="A43" s="354"/>
      <c r="B43" s="354"/>
      <c r="C43" s="367"/>
      <c r="D43" s="203"/>
      <c r="E43" s="204">
        <f t="shared" si="2"/>
        <v>0</v>
      </c>
      <c r="F43" s="396"/>
      <c r="G43" s="363"/>
      <c r="H43" s="387">
        <f t="shared" si="3"/>
        <v>0</v>
      </c>
      <c r="I43" s="209"/>
      <c r="J43" s="204">
        <f t="shared" si="4"/>
        <v>0</v>
      </c>
      <c r="K43" s="347"/>
      <c r="L43" s="396"/>
      <c r="M43" s="388">
        <f t="shared" si="5"/>
        <v>0</v>
      </c>
      <c r="N43" s="389">
        <f t="shared" si="6"/>
        <v>0</v>
      </c>
      <c r="O43" s="214" t="str">
        <f t="shared" si="12"/>
        <v/>
      </c>
      <c r="P43" s="215">
        <f t="shared" si="7"/>
        <v>0</v>
      </c>
      <c r="Q43" s="358"/>
      <c r="R43" s="359"/>
      <c r="S43" s="47">
        <f t="shared" si="8"/>
        <v>0</v>
      </c>
      <c r="T43" s="359"/>
      <c r="U43" s="47">
        <f t="shared" si="9"/>
        <v>0</v>
      </c>
      <c r="V43" s="379">
        <f t="shared" si="0"/>
        <v>0</v>
      </c>
      <c r="W43" s="370">
        <f t="shared" si="1"/>
        <v>0</v>
      </c>
      <c r="X43" s="364">
        <f t="shared" si="10"/>
        <v>0</v>
      </c>
      <c r="Y43" s="365">
        <f t="shared" si="11"/>
        <v>0</v>
      </c>
    </row>
    <row r="44" spans="1:27" x14ac:dyDescent="0.25">
      <c r="A44" s="354"/>
      <c r="B44" s="354"/>
      <c r="C44" s="367"/>
      <c r="D44" s="203"/>
      <c r="E44" s="204">
        <f t="shared" si="2"/>
        <v>0</v>
      </c>
      <c r="F44" s="396"/>
      <c r="G44" s="363"/>
      <c r="H44" s="387">
        <f t="shared" si="3"/>
        <v>0</v>
      </c>
      <c r="I44" s="209"/>
      <c r="J44" s="204">
        <f t="shared" si="4"/>
        <v>0</v>
      </c>
      <c r="K44" s="347"/>
      <c r="L44" s="396"/>
      <c r="M44" s="388">
        <f t="shared" si="5"/>
        <v>0</v>
      </c>
      <c r="N44" s="389">
        <f t="shared" si="6"/>
        <v>0</v>
      </c>
      <c r="O44" s="214" t="str">
        <f t="shared" si="12"/>
        <v/>
      </c>
      <c r="P44" s="410">
        <f t="shared" si="7"/>
        <v>0</v>
      </c>
      <c r="Q44" s="359"/>
      <c r="R44" s="359"/>
      <c r="S44" s="47">
        <f t="shared" si="8"/>
        <v>0</v>
      </c>
      <c r="T44" s="359"/>
      <c r="U44" s="47">
        <f t="shared" si="9"/>
        <v>0</v>
      </c>
      <c r="V44" s="379">
        <f t="shared" si="0"/>
        <v>0</v>
      </c>
      <c r="W44" s="370">
        <f t="shared" si="1"/>
        <v>0</v>
      </c>
      <c r="X44" s="364">
        <f t="shared" si="10"/>
        <v>0</v>
      </c>
      <c r="Y44" s="365">
        <f t="shared" si="11"/>
        <v>0</v>
      </c>
    </row>
    <row r="45" spans="1:27" x14ac:dyDescent="0.25">
      <c r="A45" s="354"/>
      <c r="B45" s="354"/>
      <c r="C45" s="367"/>
      <c r="D45" s="203"/>
      <c r="E45" s="204">
        <f t="shared" si="2"/>
        <v>0</v>
      </c>
      <c r="F45" s="396"/>
      <c r="G45" s="363"/>
      <c r="H45" s="387">
        <f t="shared" si="3"/>
        <v>0</v>
      </c>
      <c r="I45" s="209"/>
      <c r="J45" s="204">
        <f t="shared" si="4"/>
        <v>0</v>
      </c>
      <c r="K45" s="347"/>
      <c r="L45" s="396"/>
      <c r="M45" s="388">
        <f t="shared" si="5"/>
        <v>0</v>
      </c>
      <c r="N45" s="389">
        <f t="shared" si="6"/>
        <v>0</v>
      </c>
      <c r="O45" s="214" t="str">
        <f t="shared" si="12"/>
        <v/>
      </c>
      <c r="P45" s="410">
        <f t="shared" si="7"/>
        <v>0</v>
      </c>
      <c r="Q45" s="359"/>
      <c r="R45" s="359"/>
      <c r="S45" s="47">
        <f t="shared" si="8"/>
        <v>0</v>
      </c>
      <c r="T45" s="359"/>
      <c r="U45" s="47">
        <f t="shared" si="9"/>
        <v>0</v>
      </c>
      <c r="V45" s="379">
        <f t="shared" si="0"/>
        <v>0</v>
      </c>
      <c r="W45" s="370">
        <f t="shared" si="1"/>
        <v>0</v>
      </c>
      <c r="X45" s="364">
        <f t="shared" si="10"/>
        <v>0</v>
      </c>
      <c r="Y45" s="365">
        <f t="shared" si="11"/>
        <v>0</v>
      </c>
    </row>
    <row r="46" spans="1:27" x14ac:dyDescent="0.25">
      <c r="A46" s="354"/>
      <c r="B46" s="354"/>
      <c r="C46" s="367"/>
      <c r="D46" s="203"/>
      <c r="E46" s="204">
        <f t="shared" si="2"/>
        <v>0</v>
      </c>
      <c r="F46" s="396"/>
      <c r="G46" s="363"/>
      <c r="H46" s="387">
        <f t="shared" si="3"/>
        <v>0</v>
      </c>
      <c r="I46" s="209"/>
      <c r="J46" s="204">
        <f t="shared" si="4"/>
        <v>0</v>
      </c>
      <c r="K46" s="347"/>
      <c r="L46" s="396"/>
      <c r="M46" s="388">
        <f t="shared" si="5"/>
        <v>0</v>
      </c>
      <c r="N46" s="389">
        <f t="shared" si="6"/>
        <v>0</v>
      </c>
      <c r="O46" s="214" t="str">
        <f t="shared" si="12"/>
        <v/>
      </c>
      <c r="P46" s="410">
        <f t="shared" si="7"/>
        <v>0</v>
      </c>
      <c r="Q46" s="359"/>
      <c r="R46" s="359"/>
      <c r="S46" s="47">
        <f t="shared" si="8"/>
        <v>0</v>
      </c>
      <c r="T46" s="359"/>
      <c r="U46" s="47">
        <f t="shared" si="9"/>
        <v>0</v>
      </c>
      <c r="V46" s="379">
        <f t="shared" si="0"/>
        <v>0</v>
      </c>
      <c r="W46" s="370">
        <f t="shared" si="1"/>
        <v>0</v>
      </c>
      <c r="X46" s="364">
        <f t="shared" si="10"/>
        <v>0</v>
      </c>
      <c r="Y46" s="365">
        <f t="shared" si="11"/>
        <v>0</v>
      </c>
    </row>
    <row r="47" spans="1:27" x14ac:dyDescent="0.25">
      <c r="A47" s="354"/>
      <c r="B47" s="354"/>
      <c r="C47" s="367"/>
      <c r="D47" s="203"/>
      <c r="E47" s="204">
        <f t="shared" si="2"/>
        <v>0</v>
      </c>
      <c r="F47" s="396"/>
      <c r="G47" s="363"/>
      <c r="H47" s="387">
        <f t="shared" si="3"/>
        <v>0</v>
      </c>
      <c r="I47" s="209"/>
      <c r="J47" s="204">
        <f t="shared" si="4"/>
        <v>0</v>
      </c>
      <c r="K47" s="347"/>
      <c r="L47" s="396"/>
      <c r="M47" s="388">
        <f t="shared" si="5"/>
        <v>0</v>
      </c>
      <c r="N47" s="389">
        <f t="shared" si="6"/>
        <v>0</v>
      </c>
      <c r="O47" s="214" t="str">
        <f t="shared" si="12"/>
        <v/>
      </c>
      <c r="P47" s="410">
        <f t="shared" si="7"/>
        <v>0</v>
      </c>
      <c r="Q47" s="359"/>
      <c r="R47" s="359"/>
      <c r="S47" s="47">
        <f t="shared" si="8"/>
        <v>0</v>
      </c>
      <c r="T47" s="359"/>
      <c r="U47" s="47">
        <f t="shared" si="9"/>
        <v>0</v>
      </c>
      <c r="V47" s="379">
        <f t="shared" si="0"/>
        <v>0</v>
      </c>
      <c r="W47" s="370">
        <f t="shared" si="1"/>
        <v>0</v>
      </c>
      <c r="X47" s="364">
        <f t="shared" si="10"/>
        <v>0</v>
      </c>
      <c r="Y47" s="365">
        <f t="shared" si="11"/>
        <v>0</v>
      </c>
    </row>
    <row r="48" spans="1:27" x14ac:dyDescent="0.25">
      <c r="A48" s="354"/>
      <c r="B48" s="354"/>
      <c r="C48" s="367"/>
      <c r="D48" s="203"/>
      <c r="E48" s="204">
        <f t="shared" si="2"/>
        <v>0</v>
      </c>
      <c r="F48" s="396"/>
      <c r="G48" s="363"/>
      <c r="H48" s="387">
        <f t="shared" si="3"/>
        <v>0</v>
      </c>
      <c r="I48" s="209"/>
      <c r="J48" s="204">
        <f t="shared" si="4"/>
        <v>0</v>
      </c>
      <c r="K48" s="347"/>
      <c r="L48" s="396"/>
      <c r="M48" s="388">
        <f t="shared" si="5"/>
        <v>0</v>
      </c>
      <c r="N48" s="389">
        <f>M48-H48</f>
        <v>0</v>
      </c>
      <c r="O48" s="214" t="str">
        <f t="shared" si="12"/>
        <v/>
      </c>
      <c r="P48" s="410">
        <f t="shared" si="7"/>
        <v>0</v>
      </c>
      <c r="Q48" s="359"/>
      <c r="R48" s="359"/>
      <c r="S48" s="47">
        <f t="shared" si="8"/>
        <v>0</v>
      </c>
      <c r="T48" s="359"/>
      <c r="U48" s="47">
        <f t="shared" si="9"/>
        <v>0</v>
      </c>
      <c r="V48" s="379">
        <f t="shared" si="0"/>
        <v>0</v>
      </c>
      <c r="W48" s="370">
        <f t="shared" si="1"/>
        <v>0</v>
      </c>
      <c r="X48" s="364">
        <f t="shared" si="10"/>
        <v>0</v>
      </c>
      <c r="Y48" s="365">
        <f t="shared" si="11"/>
        <v>0</v>
      </c>
    </row>
    <row r="49" spans="1:25" x14ac:dyDescent="0.25">
      <c r="A49" s="354"/>
      <c r="B49" s="354"/>
      <c r="C49" s="367"/>
      <c r="D49" s="203"/>
      <c r="E49" s="204">
        <f t="shared" si="2"/>
        <v>0</v>
      </c>
      <c r="F49" s="396"/>
      <c r="G49" s="363"/>
      <c r="H49" s="387">
        <f t="shared" si="3"/>
        <v>0</v>
      </c>
      <c r="I49" s="209"/>
      <c r="J49" s="204">
        <f t="shared" si="4"/>
        <v>0</v>
      </c>
      <c r="K49" s="347"/>
      <c r="L49" s="396"/>
      <c r="M49" s="388">
        <f t="shared" si="5"/>
        <v>0</v>
      </c>
      <c r="N49" s="389">
        <f>M49-H49</f>
        <v>0</v>
      </c>
      <c r="O49" s="214" t="str">
        <f t="shared" si="12"/>
        <v/>
      </c>
      <c r="P49" s="410">
        <f t="shared" si="7"/>
        <v>0</v>
      </c>
      <c r="Q49" s="359"/>
      <c r="R49" s="359"/>
      <c r="S49" s="47">
        <f t="shared" si="8"/>
        <v>0</v>
      </c>
      <c r="T49" s="359"/>
      <c r="U49" s="47">
        <f t="shared" si="9"/>
        <v>0</v>
      </c>
      <c r="V49" s="379">
        <f t="shared" si="0"/>
        <v>0</v>
      </c>
      <c r="W49" s="370">
        <f t="shared" si="1"/>
        <v>0</v>
      </c>
      <c r="X49" s="364">
        <f t="shared" si="10"/>
        <v>0</v>
      </c>
      <c r="Y49" s="365">
        <f t="shared" si="11"/>
        <v>0</v>
      </c>
    </row>
    <row r="50" spans="1:25" x14ac:dyDescent="0.25">
      <c r="A50" s="354"/>
      <c r="B50" s="354"/>
      <c r="C50" s="367"/>
      <c r="D50" s="203"/>
      <c r="E50" s="204">
        <f t="shared" si="2"/>
        <v>0</v>
      </c>
      <c r="F50" s="396"/>
      <c r="G50" s="363"/>
      <c r="H50" s="387">
        <f t="shared" si="3"/>
        <v>0</v>
      </c>
      <c r="I50" s="209"/>
      <c r="J50" s="204">
        <f t="shared" si="4"/>
        <v>0</v>
      </c>
      <c r="K50" s="347"/>
      <c r="L50" s="396"/>
      <c r="M50" s="388">
        <f t="shared" si="5"/>
        <v>0</v>
      </c>
      <c r="N50" s="389">
        <f>M50-H50</f>
        <v>0</v>
      </c>
      <c r="O50" s="214" t="str">
        <f t="shared" si="12"/>
        <v/>
      </c>
      <c r="P50" s="410">
        <f t="shared" si="7"/>
        <v>0</v>
      </c>
      <c r="Q50" s="359"/>
      <c r="R50" s="359"/>
      <c r="S50" s="47">
        <f t="shared" si="8"/>
        <v>0</v>
      </c>
      <c r="T50" s="359"/>
      <c r="U50" s="47">
        <f t="shared" si="9"/>
        <v>0</v>
      </c>
      <c r="V50" s="379">
        <f t="shared" si="0"/>
        <v>0</v>
      </c>
      <c r="W50" s="370">
        <f t="shared" si="1"/>
        <v>0</v>
      </c>
      <c r="X50" s="364">
        <f t="shared" si="10"/>
        <v>0</v>
      </c>
      <c r="Y50" s="365">
        <f t="shared" si="11"/>
        <v>0</v>
      </c>
    </row>
    <row r="51" spans="1:25" x14ac:dyDescent="0.25">
      <c r="A51" s="354"/>
      <c r="B51" s="354"/>
      <c r="C51" s="367"/>
      <c r="D51" s="203"/>
      <c r="E51" s="204">
        <f t="shared" si="2"/>
        <v>0</v>
      </c>
      <c r="F51" s="396"/>
      <c r="G51" s="363"/>
      <c r="H51" s="387">
        <f t="shared" si="3"/>
        <v>0</v>
      </c>
      <c r="I51" s="209"/>
      <c r="J51" s="204">
        <f t="shared" si="4"/>
        <v>0</v>
      </c>
      <c r="K51" s="347"/>
      <c r="L51" s="396"/>
      <c r="M51" s="388">
        <f t="shared" si="5"/>
        <v>0</v>
      </c>
      <c r="N51" s="389">
        <f>M51-H51</f>
        <v>0</v>
      </c>
      <c r="O51" s="214" t="str">
        <f t="shared" si="12"/>
        <v/>
      </c>
      <c r="P51" s="410">
        <f t="shared" si="7"/>
        <v>0</v>
      </c>
      <c r="Q51" s="359"/>
      <c r="R51" s="359"/>
      <c r="S51" s="47">
        <f t="shared" si="8"/>
        <v>0</v>
      </c>
      <c r="T51" s="359"/>
      <c r="U51" s="47">
        <f t="shared" si="9"/>
        <v>0</v>
      </c>
      <c r="V51" s="379">
        <f t="shared" si="0"/>
        <v>0</v>
      </c>
      <c r="W51" s="370">
        <f t="shared" si="1"/>
        <v>0</v>
      </c>
      <c r="X51" s="364">
        <f t="shared" si="10"/>
        <v>0</v>
      </c>
      <c r="Y51" s="365">
        <f t="shared" si="11"/>
        <v>0</v>
      </c>
    </row>
    <row r="52" spans="1:25" x14ac:dyDescent="0.25">
      <c r="A52" s="354"/>
      <c r="B52" s="354"/>
      <c r="C52" s="367"/>
      <c r="D52" s="203"/>
      <c r="E52" s="386">
        <f t="shared" si="2"/>
        <v>0</v>
      </c>
      <c r="F52" s="396"/>
      <c r="G52" s="363"/>
      <c r="H52" s="387">
        <f t="shared" si="3"/>
        <v>0</v>
      </c>
      <c r="I52" s="209"/>
      <c r="J52" s="204">
        <f t="shared" si="4"/>
        <v>0</v>
      </c>
      <c r="K52" s="347"/>
      <c r="L52" s="396"/>
      <c r="M52" s="388">
        <f t="shared" ref="M52" si="13">IF(C52="H",((J52/K52)/L52),(IFERROR(J52/L52*52,0)))</f>
        <v>0</v>
      </c>
      <c r="N52" s="389">
        <f>M52-H52</f>
        <v>0</v>
      </c>
      <c r="O52" s="214" t="str">
        <f t="shared" ref="O52" si="14">IFERROR(M52/H52,"")</f>
        <v/>
      </c>
      <c r="P52" s="410">
        <f t="shared" ref="P52" si="15">IF(O52&lt;0.75,-(O52-0.75),0)</f>
        <v>0</v>
      </c>
      <c r="Q52" s="359"/>
      <c r="R52" s="359"/>
      <c r="S52" s="47">
        <f t="shared" ref="S52" si="16">(IF(AND(Q52=0,R52=0),0,IF(R52&gt;=Q52,"Yes","No")))</f>
        <v>0</v>
      </c>
      <c r="T52" s="359"/>
      <c r="U52" s="47">
        <f t="shared" ref="U52" si="17">(IF(AND(Q52=0,T52=0),0,IF(T52&gt;=Q52,"Yes","No")))</f>
        <v>0</v>
      </c>
      <c r="V52" s="379">
        <f t="shared" si="0"/>
        <v>0</v>
      </c>
      <c r="W52" s="370">
        <f t="shared" si="1"/>
        <v>0</v>
      </c>
      <c r="X52" s="364">
        <f t="shared" si="10"/>
        <v>0</v>
      </c>
      <c r="Y52" s="365">
        <f t="shared" si="11"/>
        <v>0</v>
      </c>
    </row>
    <row r="53" spans="1:25" ht="15" customHeight="1" x14ac:dyDescent="0.25">
      <c r="A53" s="4" t="s">
        <v>232</v>
      </c>
      <c r="C53" s="355"/>
      <c r="D53" s="205"/>
      <c r="E53" s="18"/>
      <c r="F53" s="18"/>
      <c r="G53" s="18"/>
      <c r="H53" s="206"/>
      <c r="I53" s="205"/>
      <c r="J53" s="18"/>
      <c r="K53" s="18"/>
      <c r="L53" s="18"/>
      <c r="M53" s="18"/>
      <c r="N53" s="362"/>
      <c r="O53" s="229"/>
      <c r="P53" s="411"/>
      <c r="Q53" s="18"/>
      <c r="R53" s="18"/>
      <c r="S53" s="82"/>
      <c r="T53" s="18"/>
      <c r="U53" s="18"/>
      <c r="V53" s="18"/>
      <c r="W53" s="274"/>
      <c r="X53" s="18"/>
      <c r="Y53" s="206"/>
    </row>
    <row r="54" spans="1:25" ht="29.25" customHeight="1" thickBot="1" x14ac:dyDescent="0.3">
      <c r="A54" s="4" t="s">
        <v>257</v>
      </c>
      <c r="D54" s="205"/>
      <c r="E54" s="18"/>
      <c r="F54" s="18"/>
      <c r="G54" s="18"/>
      <c r="H54" s="206"/>
      <c r="I54" s="210">
        <f>SUM(I34:I53)</f>
        <v>0</v>
      </c>
      <c r="J54" s="86">
        <f>SUM(J34:J53)</f>
        <v>0</v>
      </c>
      <c r="K54" s="48"/>
      <c r="L54" s="211"/>
      <c r="M54" s="211"/>
      <c r="N54" s="362"/>
      <c r="O54" s="229"/>
      <c r="P54" s="411"/>
      <c r="Q54" s="18"/>
      <c r="R54" s="18"/>
      <c r="S54" s="82"/>
      <c r="T54" s="18"/>
      <c r="U54" s="18"/>
      <c r="V54" s="18"/>
      <c r="W54" s="309"/>
      <c r="X54" s="408">
        <f>SUM(X34:X53)</f>
        <v>0</v>
      </c>
      <c r="Y54" s="409">
        <f>SUM(Y34:Y53)</f>
        <v>0</v>
      </c>
    </row>
    <row r="55" spans="1:25" ht="29.25" customHeight="1" thickTop="1" x14ac:dyDescent="0.25">
      <c r="A55" s="4"/>
      <c r="D55" s="205"/>
      <c r="E55" s="18"/>
      <c r="F55" s="18"/>
      <c r="G55" s="18"/>
      <c r="H55" s="206"/>
      <c r="I55" s="406"/>
      <c r="J55" s="407" t="s">
        <v>125</v>
      </c>
      <c r="K55" s="48"/>
      <c r="L55" s="211"/>
      <c r="M55" s="211"/>
      <c r="N55" s="362"/>
      <c r="O55" s="229"/>
      <c r="P55" s="411"/>
      <c r="Q55" s="18"/>
      <c r="R55" s="18"/>
      <c r="S55" s="82"/>
      <c r="T55" s="18"/>
      <c r="U55" s="18"/>
      <c r="V55" s="18"/>
      <c r="W55" s="309"/>
      <c r="X55" s="47"/>
      <c r="Y55" s="309"/>
    </row>
    <row r="56" spans="1:25" ht="29.25" customHeight="1" thickBot="1" x14ac:dyDescent="0.3">
      <c r="A56" s="4"/>
      <c r="D56" s="205"/>
      <c r="E56" s="18"/>
      <c r="F56" s="18"/>
      <c r="G56" s="18"/>
      <c r="H56" s="206"/>
      <c r="I56" s="406"/>
      <c r="J56" s="257"/>
      <c r="K56" s="48"/>
      <c r="L56" s="211"/>
      <c r="M56" s="211"/>
      <c r="N56" s="362"/>
      <c r="O56" s="229"/>
      <c r="P56" s="411"/>
      <c r="Q56" s="18"/>
      <c r="R56" s="18"/>
      <c r="S56" s="82"/>
      <c r="T56" s="18"/>
      <c r="U56" s="18"/>
      <c r="V56" s="18"/>
      <c r="W56" s="309"/>
      <c r="X56" s="413"/>
      <c r="Y56" s="412">
        <f>X54+Y54</f>
        <v>0</v>
      </c>
    </row>
    <row r="57" spans="1:25" ht="43.5" customHeight="1" thickTop="1" x14ac:dyDescent="0.25">
      <c r="D57" s="207"/>
      <c r="E57" s="181"/>
      <c r="F57" s="181"/>
      <c r="G57" s="181"/>
      <c r="H57" s="208"/>
      <c r="I57" s="207"/>
      <c r="J57" s="181"/>
      <c r="K57" s="371"/>
      <c r="L57" s="212"/>
      <c r="M57" s="212"/>
      <c r="N57" s="207"/>
      <c r="O57" s="181"/>
      <c r="P57" s="208"/>
      <c r="Q57" s="181"/>
      <c r="R57" s="181"/>
      <c r="S57" s="181"/>
      <c r="T57" s="181"/>
      <c r="U57" s="181"/>
      <c r="V57" s="181"/>
      <c r="W57" s="208"/>
      <c r="X57" s="552" t="s">
        <v>248</v>
      </c>
      <c r="Y57" s="553"/>
    </row>
    <row r="58" spans="1:25" s="78" customFormat="1" ht="15.75" customHeight="1" thickBot="1" x14ac:dyDescent="0.3">
      <c r="C58" s="77"/>
      <c r="G58" s="193"/>
      <c r="H58" s="194"/>
      <c r="I58" s="194"/>
      <c r="L58" s="195"/>
      <c r="M58" s="195"/>
      <c r="X58" s="234"/>
      <c r="Y58" s="234"/>
    </row>
    <row r="59" spans="1:25" s="78" customFormat="1" ht="77.25" customHeight="1" thickBot="1" x14ac:dyDescent="0.3">
      <c r="A59" s="549" t="s">
        <v>114</v>
      </c>
      <c r="B59" s="550"/>
      <c r="C59" s="546" t="s">
        <v>193</v>
      </c>
      <c r="D59" s="547"/>
      <c r="E59" s="548"/>
      <c r="F59" s="236"/>
      <c r="G59" s="236"/>
      <c r="H59" s="236"/>
      <c r="I59" s="236"/>
      <c r="J59" s="236"/>
      <c r="K59" s="236"/>
      <c r="L59" s="236"/>
      <c r="T59" s="234"/>
      <c r="U59" s="344"/>
      <c r="V59" s="234"/>
      <c r="W59" s="82"/>
    </row>
    <row r="60" spans="1:25" ht="75" customHeight="1" thickBot="1" x14ac:dyDescent="0.3">
      <c r="A60" s="238" t="s">
        <v>180</v>
      </c>
      <c r="B60" s="237"/>
      <c r="C60" s="545" t="s">
        <v>110</v>
      </c>
      <c r="D60" s="543"/>
      <c r="E60" s="239"/>
      <c r="F60" s="235"/>
      <c r="G60" s="235"/>
      <c r="H60" s="235"/>
      <c r="I60" s="235"/>
      <c r="J60" s="235"/>
      <c r="K60" s="235"/>
      <c r="L60" s="235"/>
      <c r="M60" s="235"/>
      <c r="N60" s="539"/>
      <c r="O60" s="539"/>
      <c r="P60" s="82"/>
    </row>
    <row r="61" spans="1:25" s="78" customFormat="1" ht="102" customHeight="1" x14ac:dyDescent="0.25">
      <c r="A61" s="240" t="s">
        <v>19</v>
      </c>
      <c r="B61" s="220" t="s">
        <v>109</v>
      </c>
      <c r="C61" s="221" t="s">
        <v>111</v>
      </c>
      <c r="D61" s="222" t="s">
        <v>35</v>
      </c>
      <c r="E61" s="241"/>
      <c r="F61" s="198"/>
      <c r="G61" s="198"/>
      <c r="H61" s="198"/>
      <c r="I61" s="198"/>
      <c r="J61" s="198"/>
      <c r="K61" s="198"/>
      <c r="L61" s="198"/>
      <c r="M61" s="198"/>
      <c r="N61" s="198"/>
      <c r="O61" s="198"/>
      <c r="P61" s="82"/>
    </row>
    <row r="62" spans="1:25" s="78" customFormat="1" ht="15" customHeight="1" x14ac:dyDescent="0.25">
      <c r="A62" s="242"/>
      <c r="B62" s="232"/>
      <c r="C62" s="314"/>
      <c r="D62" s="204">
        <f t="shared" ref="D62:D68" si="18">IF((C62&gt;15385),15385,C62)</f>
        <v>0</v>
      </c>
      <c r="E62" s="241"/>
      <c r="F62" s="198"/>
      <c r="G62" s="198"/>
      <c r="H62" s="198"/>
      <c r="I62" s="198"/>
      <c r="J62" s="198"/>
      <c r="K62" s="198"/>
      <c r="L62" s="198"/>
      <c r="M62" s="198"/>
      <c r="N62" s="198"/>
      <c r="O62" s="198"/>
      <c r="P62" s="82"/>
    </row>
    <row r="63" spans="1:25" s="78" customFormat="1" ht="15" customHeight="1" x14ac:dyDescent="0.25">
      <c r="A63" s="242"/>
      <c r="B63" s="232"/>
      <c r="C63" s="314"/>
      <c r="D63" s="204">
        <f t="shared" si="18"/>
        <v>0</v>
      </c>
      <c r="E63" s="241"/>
      <c r="F63" s="198"/>
      <c r="G63" s="198"/>
      <c r="H63" s="198"/>
      <c r="I63" s="198"/>
      <c r="J63" s="198"/>
      <c r="K63" s="198"/>
      <c r="L63" s="198"/>
      <c r="M63" s="198"/>
      <c r="N63" s="198"/>
      <c r="O63" s="198"/>
      <c r="P63" s="82"/>
    </row>
    <row r="64" spans="1:25" s="78" customFormat="1" ht="15" customHeight="1" x14ac:dyDescent="0.25">
      <c r="A64" s="242"/>
      <c r="B64" s="232"/>
      <c r="C64" s="333"/>
      <c r="D64" s="204">
        <f t="shared" si="18"/>
        <v>0</v>
      </c>
      <c r="E64" s="241"/>
      <c r="F64" s="198"/>
      <c r="G64" s="198"/>
      <c r="H64" s="198"/>
      <c r="I64" s="198"/>
      <c r="J64" s="198"/>
      <c r="K64" s="198"/>
      <c r="L64" s="198"/>
      <c r="M64" s="198"/>
      <c r="N64" s="198"/>
      <c r="O64" s="198"/>
      <c r="P64" s="82"/>
    </row>
    <row r="65" spans="1:16" s="78" customFormat="1" ht="15" customHeight="1" x14ac:dyDescent="0.25">
      <c r="A65" s="242"/>
      <c r="B65" s="232"/>
      <c r="C65" s="314"/>
      <c r="D65" s="204">
        <f t="shared" si="18"/>
        <v>0</v>
      </c>
      <c r="E65" s="241"/>
      <c r="F65" s="198"/>
      <c r="G65" s="198"/>
      <c r="H65" s="198"/>
      <c r="I65" s="198"/>
      <c r="J65" s="198"/>
      <c r="K65" s="198"/>
      <c r="L65" s="198"/>
      <c r="M65" s="198"/>
      <c r="N65" s="198"/>
      <c r="O65" s="198"/>
      <c r="P65" s="82"/>
    </row>
    <row r="66" spans="1:16" s="78" customFormat="1" ht="15.75" customHeight="1" x14ac:dyDescent="0.25">
      <c r="A66" s="243"/>
      <c r="B66" s="233"/>
      <c r="C66" s="334"/>
      <c r="D66" s="204">
        <f t="shared" si="18"/>
        <v>0</v>
      </c>
      <c r="E66" s="85"/>
      <c r="F66" s="82"/>
      <c r="G66" s="82"/>
      <c r="H66" s="82"/>
      <c r="I66" s="82"/>
      <c r="J66" s="82"/>
      <c r="K66" s="82"/>
      <c r="L66" s="82"/>
      <c r="M66" s="82"/>
      <c r="N66" s="82"/>
      <c r="O66" s="82"/>
      <c r="P66" s="82"/>
    </row>
    <row r="67" spans="1:16" s="78" customFormat="1" ht="15.75" customHeight="1" x14ac:dyDescent="0.25">
      <c r="A67" s="244"/>
      <c r="B67" s="218"/>
      <c r="C67" s="334"/>
      <c r="D67" s="204">
        <f t="shared" si="18"/>
        <v>0</v>
      </c>
      <c r="E67" s="85"/>
      <c r="F67" s="82"/>
      <c r="G67" s="82"/>
      <c r="H67" s="82"/>
      <c r="I67" s="82"/>
      <c r="J67" s="82"/>
      <c r="K67" s="82"/>
      <c r="L67" s="82"/>
      <c r="M67" s="82"/>
      <c r="N67" s="82"/>
      <c r="O67" s="82"/>
      <c r="P67" s="82"/>
    </row>
    <row r="68" spans="1:16" s="78" customFormat="1" ht="15.75" customHeight="1" x14ac:dyDescent="0.25">
      <c r="A68" s="218"/>
      <c r="B68" s="218"/>
      <c r="C68" s="334"/>
      <c r="D68" s="204">
        <f t="shared" si="18"/>
        <v>0</v>
      </c>
      <c r="E68" s="85"/>
      <c r="F68" s="82"/>
      <c r="G68" s="82"/>
      <c r="H68" s="82"/>
      <c r="I68" s="82"/>
      <c r="J68" s="82"/>
      <c r="K68" s="82"/>
      <c r="L68" s="82"/>
      <c r="M68" s="82"/>
      <c r="N68" s="82"/>
      <c r="O68" s="82"/>
      <c r="P68" s="82"/>
    </row>
    <row r="69" spans="1:16" s="78" customFormat="1" ht="15.75" customHeight="1" x14ac:dyDescent="0.25">
      <c r="A69" s="82"/>
      <c r="B69" s="82"/>
      <c r="C69" s="400"/>
      <c r="D69" s="204"/>
      <c r="E69" s="85"/>
      <c r="F69" s="82"/>
      <c r="G69" s="82"/>
      <c r="H69" s="82"/>
      <c r="I69" s="82"/>
      <c r="J69" s="82"/>
      <c r="K69" s="82"/>
      <c r="L69" s="82"/>
      <c r="M69" s="82"/>
      <c r="N69" s="82"/>
      <c r="O69" s="82"/>
      <c r="P69" s="82"/>
    </row>
    <row r="70" spans="1:16" s="78" customFormat="1" ht="15.75" customHeight="1" thickBot="1" x14ac:dyDescent="0.3">
      <c r="A70" s="4"/>
      <c r="B70" s="82"/>
      <c r="C70" s="337">
        <f>SUM(C62:C69)</f>
        <v>0</v>
      </c>
      <c r="D70" s="337">
        <f>SUM(D62:D69)</f>
        <v>0</v>
      </c>
      <c r="E70" s="246"/>
      <c r="G70" s="195"/>
      <c r="H70" s="195"/>
      <c r="I70" s="195"/>
    </row>
    <row r="71" spans="1:16" s="78" customFormat="1" ht="32.25" customHeight="1" thickTop="1" x14ac:dyDescent="0.25">
      <c r="A71" s="509" t="s">
        <v>257</v>
      </c>
      <c r="B71" s="509"/>
      <c r="C71" s="82"/>
      <c r="D71" s="231" t="s">
        <v>126</v>
      </c>
      <c r="E71" s="246"/>
      <c r="G71" s="195"/>
      <c r="H71" s="195"/>
      <c r="I71" s="195"/>
    </row>
    <row r="72" spans="1:16" s="78" customFormat="1" ht="15.75" customHeight="1" thickBot="1" x14ac:dyDescent="0.3">
      <c r="A72" s="510"/>
      <c r="B72" s="510"/>
      <c r="C72" s="247"/>
      <c r="D72" s="247"/>
      <c r="E72" s="248"/>
      <c r="G72" s="192"/>
      <c r="H72" s="193"/>
      <c r="I72" s="194"/>
      <c r="J72" s="194"/>
      <c r="K72" s="194"/>
      <c r="M72" s="195"/>
      <c r="N72" s="195"/>
      <c r="O72" s="195"/>
    </row>
    <row r="73" spans="1:16" s="78" customFormat="1" ht="15.75" customHeight="1" thickBot="1" x14ac:dyDescent="0.3">
      <c r="A73" s="82"/>
      <c r="B73" s="82"/>
      <c r="C73" s="82"/>
      <c r="D73" s="82"/>
      <c r="E73" s="82"/>
      <c r="F73" s="82"/>
      <c r="I73" s="193"/>
      <c r="J73" s="194"/>
      <c r="K73" s="194"/>
      <c r="L73" s="194"/>
      <c r="N73" s="195"/>
      <c r="O73" s="195"/>
      <c r="P73" s="195"/>
    </row>
    <row r="74" spans="1:16" s="78" customFormat="1" ht="15.75" customHeight="1" thickBot="1" x14ac:dyDescent="0.3">
      <c r="A74" s="430" t="s">
        <v>115</v>
      </c>
      <c r="B74" s="431"/>
      <c r="C74" s="252"/>
      <c r="D74" s="252"/>
      <c r="E74" s="252"/>
      <c r="F74" s="253"/>
      <c r="H74" s="193"/>
      <c r="I74" s="194"/>
      <c r="J74" s="194"/>
      <c r="K74" s="194"/>
      <c r="M74" s="195"/>
      <c r="N74" s="195"/>
      <c r="O74" s="195"/>
    </row>
    <row r="75" spans="1:16" s="78" customFormat="1" ht="15.75" customHeight="1" x14ac:dyDescent="0.25">
      <c r="A75" s="81" t="s">
        <v>127</v>
      </c>
      <c r="B75" s="82"/>
      <c r="C75" s="82"/>
      <c r="D75" s="82"/>
      <c r="E75" s="82"/>
      <c r="F75" s="85"/>
      <c r="H75" s="193"/>
      <c r="I75" s="194"/>
      <c r="J75" s="194"/>
      <c r="K75" s="194"/>
      <c r="M75" s="195"/>
      <c r="N75" s="195"/>
      <c r="O75" s="195"/>
    </row>
    <row r="76" spans="1:16" s="78" customFormat="1" ht="15.75" customHeight="1" thickBot="1" x14ac:dyDescent="0.3">
      <c r="A76" s="81" t="s">
        <v>128</v>
      </c>
      <c r="B76" s="82"/>
      <c r="C76" s="82"/>
      <c r="D76" s="82"/>
      <c r="E76" s="82"/>
      <c r="F76" s="85"/>
      <c r="H76" s="193"/>
      <c r="I76" s="194"/>
      <c r="J76" s="194"/>
      <c r="K76" s="194"/>
      <c r="M76" s="195"/>
      <c r="N76" s="195"/>
      <c r="O76" s="195"/>
    </row>
    <row r="77" spans="1:16" s="78" customFormat="1" ht="58.5" customHeight="1" thickBot="1" x14ac:dyDescent="0.3">
      <c r="A77" s="81"/>
      <c r="B77" s="82"/>
      <c r="C77" s="503" t="s">
        <v>110</v>
      </c>
      <c r="D77" s="504"/>
      <c r="E77" s="523" t="s">
        <v>134</v>
      </c>
      <c r="F77" s="524"/>
      <c r="H77" s="193"/>
      <c r="I77" s="194"/>
      <c r="J77" s="194"/>
      <c r="K77" s="194"/>
      <c r="M77" s="195"/>
      <c r="N77" s="195"/>
      <c r="O77" s="195"/>
    </row>
    <row r="78" spans="1:16" s="78" customFormat="1" ht="58.5" customHeight="1" x14ac:dyDescent="0.25">
      <c r="A78" s="240" t="s">
        <v>19</v>
      </c>
      <c r="B78" s="220" t="s">
        <v>109</v>
      </c>
      <c r="C78" s="221" t="s">
        <v>111</v>
      </c>
      <c r="D78" s="222" t="s">
        <v>133</v>
      </c>
      <c r="E78" s="269" t="s">
        <v>195</v>
      </c>
      <c r="F78" s="268" t="s">
        <v>196</v>
      </c>
      <c r="H78" s="193"/>
      <c r="I78" s="194"/>
      <c r="J78" s="194"/>
      <c r="K78" s="194"/>
      <c r="M78" s="195"/>
      <c r="N78" s="195"/>
      <c r="O78" s="195"/>
    </row>
    <row r="79" spans="1:16" s="78" customFormat="1" ht="15.75" customHeight="1" x14ac:dyDescent="0.25">
      <c r="A79" s="242"/>
      <c r="B79" s="232"/>
      <c r="C79" s="314"/>
      <c r="D79" s="204">
        <f t="shared" ref="D79:D83" si="19">IF((C79&gt;15385),15385,C79)</f>
        <v>0</v>
      </c>
      <c r="E79" s="314"/>
      <c r="F79" s="332">
        <f>IF(MIN(D79,E79)&gt;=15385,15385,((MIN(D79,E79))))</f>
        <v>0</v>
      </c>
      <c r="G79" s="128"/>
      <c r="H79" s="307"/>
      <c r="I79" s="308"/>
      <c r="J79" s="194"/>
      <c r="K79" s="194"/>
      <c r="M79" s="195"/>
      <c r="N79" s="195"/>
      <c r="O79" s="195"/>
    </row>
    <row r="80" spans="1:16" s="78" customFormat="1" ht="15.75" customHeight="1" x14ac:dyDescent="0.25">
      <c r="A80" s="242"/>
      <c r="B80" s="232"/>
      <c r="C80" s="314"/>
      <c r="D80" s="204">
        <f t="shared" si="19"/>
        <v>0</v>
      </c>
      <c r="E80" s="314"/>
      <c r="F80" s="332">
        <f t="shared" ref="F80:F82" si="20">IF(MIN(D80,E80)&gt;=15385,15385,((MIN(D80,E80))))</f>
        <v>0</v>
      </c>
      <c r="H80" s="193"/>
      <c r="I80" s="194"/>
      <c r="J80" s="194"/>
      <c r="K80" s="194"/>
      <c r="M80" s="195"/>
      <c r="N80" s="195"/>
      <c r="O80" s="195"/>
    </row>
    <row r="81" spans="1:23" s="78" customFormat="1" ht="15.75" customHeight="1" x14ac:dyDescent="0.25">
      <c r="A81" s="242"/>
      <c r="B81" s="232"/>
      <c r="C81" s="333"/>
      <c r="D81" s="204">
        <f t="shared" si="19"/>
        <v>0</v>
      </c>
      <c r="E81" s="314"/>
      <c r="F81" s="332">
        <f t="shared" si="20"/>
        <v>0</v>
      </c>
      <c r="I81" s="194"/>
      <c r="J81" s="194"/>
      <c r="K81" s="194"/>
      <c r="M81" s="195"/>
      <c r="N81" s="195"/>
      <c r="O81" s="195"/>
    </row>
    <row r="82" spans="1:23" s="78" customFormat="1" ht="15.75" customHeight="1" x14ac:dyDescent="0.25">
      <c r="A82" s="242"/>
      <c r="B82" s="232"/>
      <c r="C82" s="314"/>
      <c r="D82" s="204">
        <f t="shared" si="19"/>
        <v>0</v>
      </c>
      <c r="E82" s="314"/>
      <c r="F82" s="332">
        <f t="shared" si="20"/>
        <v>0</v>
      </c>
      <c r="H82" s="193"/>
      <c r="I82" s="194"/>
      <c r="J82" s="194"/>
      <c r="K82" s="194"/>
      <c r="M82" s="195"/>
      <c r="N82" s="195"/>
      <c r="O82" s="195"/>
    </row>
    <row r="83" spans="1:23" s="78" customFormat="1" ht="15.75" customHeight="1" x14ac:dyDescent="0.25">
      <c r="A83" s="244"/>
      <c r="B83" s="218"/>
      <c r="C83" s="334"/>
      <c r="D83" s="204">
        <f t="shared" si="19"/>
        <v>0</v>
      </c>
      <c r="E83" s="315"/>
      <c r="F83" s="332">
        <f>IF(MIN(D83,E83)&gt;=15385,15385,((MIN(D83,E83))))</f>
        <v>0</v>
      </c>
      <c r="H83" s="193"/>
      <c r="I83" s="194"/>
      <c r="J83" s="194"/>
      <c r="K83" s="194"/>
      <c r="M83" s="195"/>
      <c r="N83" s="195"/>
      <c r="O83" s="195"/>
    </row>
    <row r="84" spans="1:23" s="78" customFormat="1" ht="15.75" customHeight="1" x14ac:dyDescent="0.25">
      <c r="A84" s="81"/>
      <c r="B84" s="82"/>
      <c r="C84" s="400"/>
      <c r="D84" s="204"/>
      <c r="E84" s="401"/>
      <c r="F84" s="332"/>
      <c r="H84" s="193"/>
      <c r="I84" s="194"/>
      <c r="J84" s="194"/>
      <c r="K84" s="194"/>
      <c r="M84" s="195"/>
      <c r="N84" s="195"/>
      <c r="O84" s="195"/>
    </row>
    <row r="85" spans="1:23" s="78" customFormat="1" ht="15.75" customHeight="1" thickBot="1" x14ac:dyDescent="0.3">
      <c r="A85" s="342"/>
      <c r="B85" s="82"/>
      <c r="C85" s="335">
        <f>SUM(C79:C84)</f>
        <v>0</v>
      </c>
      <c r="D85" s="335">
        <f>SUM(D79:D84)</f>
        <v>0</v>
      </c>
      <c r="E85" s="335">
        <f>SUM(E79:E84)</f>
        <v>0</v>
      </c>
      <c r="F85" s="336">
        <f>SUM(F79:F84)</f>
        <v>0</v>
      </c>
      <c r="H85" s="193"/>
      <c r="I85" s="194"/>
      <c r="J85" s="194"/>
      <c r="K85" s="194"/>
      <c r="M85" s="195"/>
      <c r="N85" s="195"/>
      <c r="O85" s="195"/>
    </row>
    <row r="86" spans="1:23" s="78" customFormat="1" ht="30" customHeight="1" thickTop="1" x14ac:dyDescent="0.25">
      <c r="A86" s="511" t="s">
        <v>257</v>
      </c>
      <c r="B86" s="512"/>
      <c r="C86" s="245"/>
      <c r="D86" s="82"/>
      <c r="E86" s="344"/>
      <c r="F86" s="267" t="s">
        <v>129</v>
      </c>
      <c r="H86" s="193"/>
      <c r="I86" s="194"/>
      <c r="J86" s="194"/>
      <c r="K86" s="194"/>
      <c r="M86" s="195"/>
      <c r="N86" s="195"/>
      <c r="O86" s="195"/>
    </row>
    <row r="87" spans="1:23" s="78" customFormat="1" ht="15.75" customHeight="1" thickBot="1" x14ac:dyDescent="0.3">
      <c r="A87" s="513"/>
      <c r="B87" s="510"/>
      <c r="C87" s="254"/>
      <c r="D87" s="255"/>
      <c r="E87" s="256"/>
      <c r="F87" s="248"/>
      <c r="H87" s="193"/>
      <c r="I87" s="194"/>
      <c r="J87" s="194"/>
      <c r="K87" s="194"/>
      <c r="M87" s="195"/>
      <c r="N87" s="195"/>
      <c r="O87" s="195"/>
    </row>
    <row r="88" spans="1:23" s="78" customFormat="1" ht="15.75" customHeight="1" thickBot="1" x14ac:dyDescent="0.3">
      <c r="C88" s="245"/>
      <c r="D88" s="204"/>
      <c r="E88" s="234"/>
      <c r="H88" s="193"/>
      <c r="I88" s="194"/>
      <c r="J88" s="194"/>
      <c r="K88" s="194"/>
      <c r="M88" s="195"/>
      <c r="N88" s="195"/>
      <c r="O88" s="195"/>
    </row>
    <row r="89" spans="1:23" s="78" customFormat="1" ht="9" customHeight="1" x14ac:dyDescent="0.25">
      <c r="A89" s="249"/>
      <c r="B89" s="250"/>
      <c r="C89" s="258"/>
      <c r="D89" s="259"/>
      <c r="E89" s="260"/>
      <c r="F89" s="250"/>
      <c r="G89" s="250"/>
      <c r="H89" s="251"/>
      <c r="Q89" s="194"/>
      <c r="R89" s="194"/>
      <c r="S89" s="194"/>
      <c r="T89" s="194"/>
      <c r="U89" s="194"/>
      <c r="V89" s="194"/>
      <c r="W89" s="194"/>
    </row>
    <row r="90" spans="1:23" ht="31.5" customHeight="1" x14ac:dyDescent="0.25">
      <c r="A90" s="505" t="s">
        <v>112</v>
      </c>
      <c r="B90" s="506"/>
      <c r="C90" s="506"/>
      <c r="D90" s="506"/>
      <c r="E90" s="506"/>
      <c r="F90" s="506"/>
      <c r="G90" s="506"/>
      <c r="H90" s="507"/>
      <c r="Q90" s="43"/>
      <c r="R90" s="43"/>
      <c r="S90" s="43"/>
      <c r="T90" s="43"/>
      <c r="U90" s="43"/>
      <c r="V90" s="43"/>
      <c r="W90" s="43"/>
    </row>
    <row r="91" spans="1:23" ht="44.25" customHeight="1" x14ac:dyDescent="0.25">
      <c r="A91" s="484" t="s">
        <v>47</v>
      </c>
      <c r="B91" s="485"/>
      <c r="C91" s="485"/>
      <c r="D91" s="485"/>
      <c r="E91" s="485"/>
      <c r="F91" s="485"/>
      <c r="G91" s="485"/>
      <c r="H91" s="508"/>
      <c r="Q91" s="43"/>
      <c r="R91" s="43"/>
      <c r="S91" s="43"/>
      <c r="T91" s="43"/>
      <c r="U91" s="43"/>
      <c r="V91" s="43"/>
      <c r="W91" s="43"/>
    </row>
    <row r="92" spans="1:23" x14ac:dyDescent="0.25">
      <c r="A92" s="196" t="s">
        <v>116</v>
      </c>
      <c r="B92" s="141"/>
      <c r="C92" s="82"/>
      <c r="D92" s="257"/>
      <c r="E92" s="257"/>
      <c r="F92" s="141"/>
      <c r="G92" s="141"/>
      <c r="H92" s="142"/>
      <c r="Q92" s="43"/>
      <c r="R92" s="43"/>
      <c r="S92" s="43"/>
      <c r="T92" s="43"/>
      <c r="U92" s="43"/>
      <c r="V92" s="43"/>
      <c r="W92" s="43"/>
    </row>
    <row r="93" spans="1:23" x14ac:dyDescent="0.25">
      <c r="A93" s="184" t="s">
        <v>106</v>
      </c>
      <c r="B93" s="185"/>
      <c r="C93" s="185"/>
      <c r="D93" s="185"/>
      <c r="E93" s="185"/>
      <c r="F93" s="185"/>
      <c r="G93" s="185"/>
      <c r="H93" s="142"/>
      <c r="Q93" s="43"/>
      <c r="R93" s="43"/>
      <c r="S93" s="43"/>
      <c r="T93" s="43"/>
      <c r="U93" s="43"/>
      <c r="V93" s="43"/>
      <c r="W93" s="43"/>
    </row>
    <row r="94" spans="1:23" x14ac:dyDescent="0.25">
      <c r="A94" s="186" t="s">
        <v>50</v>
      </c>
      <c r="B94" s="187"/>
      <c r="C94" s="187"/>
      <c r="D94" s="187"/>
      <c r="E94" s="187"/>
      <c r="F94" s="187"/>
      <c r="G94" s="187"/>
      <c r="H94" s="131"/>
      <c r="Q94" s="43"/>
      <c r="R94" s="43"/>
      <c r="S94" s="43"/>
      <c r="T94" s="43"/>
      <c r="U94" s="43"/>
      <c r="V94" s="43"/>
      <c r="W94" s="43"/>
    </row>
    <row r="95" spans="1:23" x14ac:dyDescent="0.25">
      <c r="A95" s="186" t="s">
        <v>107</v>
      </c>
      <c r="B95" s="187"/>
      <c r="C95" s="187"/>
      <c r="D95" s="187"/>
      <c r="E95" s="187"/>
      <c r="F95" s="187"/>
      <c r="G95" s="187"/>
      <c r="H95" s="131"/>
      <c r="Q95" s="43"/>
      <c r="R95" s="43"/>
      <c r="S95" s="43"/>
      <c r="T95" s="43"/>
      <c r="U95" s="43"/>
      <c r="V95" s="43"/>
      <c r="W95" s="43"/>
    </row>
    <row r="96" spans="1:23" ht="36.75" customHeight="1" x14ac:dyDescent="0.25">
      <c r="A96" s="505" t="s">
        <v>108</v>
      </c>
      <c r="B96" s="506"/>
      <c r="C96" s="506"/>
      <c r="D96" s="506"/>
      <c r="E96" s="506"/>
      <c r="F96" s="506"/>
      <c r="G96" s="506"/>
      <c r="H96" s="507"/>
      <c r="J96" s="190"/>
      <c r="K96" s="190"/>
      <c r="Q96" s="43"/>
      <c r="R96" s="43"/>
      <c r="S96" s="43"/>
      <c r="T96" s="43"/>
      <c r="U96" s="43"/>
      <c r="V96" s="43"/>
      <c r="W96" s="43"/>
    </row>
    <row r="97" spans="1:23" x14ac:dyDescent="0.25">
      <c r="A97" s="186" t="s">
        <v>51</v>
      </c>
      <c r="B97" s="187"/>
      <c r="C97" s="187"/>
      <c r="D97" s="187"/>
      <c r="E97" s="187"/>
      <c r="F97" s="187"/>
      <c r="G97" s="187"/>
      <c r="H97" s="131"/>
      <c r="Q97" s="43"/>
      <c r="R97" s="43"/>
      <c r="S97" s="43"/>
      <c r="T97" s="43"/>
      <c r="U97" s="43"/>
      <c r="V97" s="43"/>
      <c r="W97" s="43"/>
    </row>
    <row r="98" spans="1:23" ht="7.15" customHeight="1" thickBot="1" x14ac:dyDescent="0.3">
      <c r="A98" s="99"/>
      <c r="B98" s="100"/>
      <c r="C98" s="100"/>
      <c r="D98" s="100"/>
      <c r="E98" s="100"/>
      <c r="F98" s="100"/>
      <c r="G98" s="100"/>
      <c r="H98" s="101"/>
      <c r="M98" s="54"/>
      <c r="O98" s="54"/>
      <c r="R98" s="43"/>
      <c r="S98" s="43"/>
      <c r="T98" s="43"/>
      <c r="U98" s="43"/>
      <c r="V98" s="43"/>
    </row>
    <row r="99" spans="1:23" ht="10.9" customHeight="1" thickBot="1" x14ac:dyDescent="0.3">
      <c r="A99" s="39"/>
      <c r="B99" s="39"/>
      <c r="C99" s="39"/>
      <c r="D99" s="39"/>
      <c r="E99" s="39"/>
      <c r="F99" s="39"/>
      <c r="G99" s="39"/>
      <c r="H99" s="39"/>
      <c r="M99" s="54"/>
      <c r="O99" s="54"/>
      <c r="R99" s="43"/>
      <c r="S99" s="43"/>
      <c r="T99" s="43"/>
      <c r="U99" s="43"/>
      <c r="V99" s="43"/>
    </row>
    <row r="100" spans="1:23" ht="15" customHeight="1" x14ac:dyDescent="0.25">
      <c r="A100" s="525" t="s">
        <v>113</v>
      </c>
      <c r="B100" s="526"/>
      <c r="C100" s="526"/>
      <c r="D100" s="526"/>
      <c r="E100" s="526"/>
      <c r="F100" s="526"/>
      <c r="G100" s="526"/>
      <c r="H100" s="527"/>
      <c r="M100" s="54"/>
      <c r="N100" s="54"/>
      <c r="O100" s="54"/>
      <c r="R100" s="43"/>
      <c r="S100" s="43"/>
      <c r="T100" s="43"/>
      <c r="U100" s="43"/>
      <c r="V100" s="43"/>
      <c r="W100" s="70"/>
    </row>
    <row r="101" spans="1:23" ht="15.75" thickBot="1" x14ac:dyDescent="0.3">
      <c r="A101" s="528"/>
      <c r="B101" s="529"/>
      <c r="C101" s="529"/>
      <c r="D101" s="529"/>
      <c r="E101" s="529"/>
      <c r="F101" s="529"/>
      <c r="G101" s="529"/>
      <c r="H101" s="530"/>
      <c r="M101" s="54"/>
      <c r="N101" s="54"/>
      <c r="O101" s="54"/>
      <c r="R101" s="43"/>
      <c r="S101" s="43"/>
      <c r="T101" s="43"/>
      <c r="U101" s="43"/>
      <c r="V101" s="43"/>
      <c r="W101" s="70"/>
    </row>
    <row r="102" spans="1:23" ht="10.9" customHeight="1" thickBot="1" x14ac:dyDescent="0.3">
      <c r="A102" s="39"/>
      <c r="B102" s="39"/>
      <c r="C102" s="39"/>
      <c r="D102" s="39"/>
      <c r="E102" s="39"/>
      <c r="F102" s="39"/>
      <c r="G102" s="39"/>
      <c r="H102" s="39"/>
      <c r="M102" s="54"/>
      <c r="O102" s="54"/>
      <c r="R102" s="43"/>
      <c r="S102" s="43"/>
      <c r="T102" s="43"/>
      <c r="U102" s="43"/>
      <c r="V102" s="43"/>
    </row>
    <row r="103" spans="1:23" ht="16.5" customHeight="1" x14ac:dyDescent="0.25">
      <c r="A103" s="480" t="s">
        <v>130</v>
      </c>
      <c r="B103" s="481"/>
      <c r="C103" s="481"/>
      <c r="D103" s="481"/>
      <c r="E103" s="481"/>
      <c r="F103" s="481"/>
      <c r="G103" s="481"/>
      <c r="H103" s="482"/>
      <c r="M103" s="54"/>
      <c r="O103" s="54"/>
      <c r="R103" s="43"/>
      <c r="S103" s="43"/>
      <c r="T103" s="43"/>
      <c r="U103" s="43"/>
      <c r="V103" s="43"/>
    </row>
    <row r="104" spans="1:23" ht="14.25" customHeight="1" thickBot="1" x14ac:dyDescent="0.3">
      <c r="A104" s="469"/>
      <c r="B104" s="470"/>
      <c r="C104" s="470"/>
      <c r="D104" s="470"/>
      <c r="E104" s="470"/>
      <c r="F104" s="470"/>
      <c r="G104" s="470"/>
      <c r="H104" s="483"/>
      <c r="M104" s="54"/>
      <c r="O104" s="54"/>
      <c r="R104" s="43"/>
      <c r="S104" s="43"/>
      <c r="T104" s="43"/>
      <c r="U104" s="43"/>
      <c r="V104" s="43"/>
    </row>
    <row r="105" spans="1:23" ht="10.9" customHeight="1" thickBot="1" x14ac:dyDescent="0.3">
      <c r="A105" s="39"/>
      <c r="B105" s="39"/>
      <c r="C105" s="39"/>
      <c r="D105" s="39"/>
      <c r="E105" s="39"/>
      <c r="F105" s="39"/>
      <c r="G105" s="39"/>
      <c r="H105" s="39"/>
      <c r="M105" s="54"/>
      <c r="O105" s="54"/>
      <c r="R105" s="43"/>
      <c r="S105" s="43"/>
      <c r="T105" s="43"/>
      <c r="U105" s="43"/>
      <c r="V105" s="43"/>
    </row>
    <row r="106" spans="1:23" ht="30.75" customHeight="1" x14ac:dyDescent="0.25">
      <c r="A106" s="480" t="s">
        <v>122</v>
      </c>
      <c r="B106" s="481"/>
      <c r="C106" s="481"/>
      <c r="D106" s="481"/>
      <c r="E106" s="481"/>
      <c r="F106" s="481"/>
      <c r="G106" s="481"/>
      <c r="H106" s="482"/>
      <c r="M106" s="54"/>
      <c r="O106" s="54"/>
      <c r="R106" s="43"/>
      <c r="S106" s="43"/>
      <c r="T106" s="43"/>
      <c r="U106" s="43"/>
      <c r="V106" s="43"/>
    </row>
    <row r="107" spans="1:23" ht="15" customHeight="1" thickBot="1" x14ac:dyDescent="0.3">
      <c r="A107" s="469"/>
      <c r="B107" s="470"/>
      <c r="C107" s="470"/>
      <c r="D107" s="470"/>
      <c r="E107" s="470"/>
      <c r="F107" s="470"/>
      <c r="G107" s="470"/>
      <c r="H107" s="483"/>
      <c r="M107" s="54"/>
      <c r="O107" s="54"/>
      <c r="R107" s="43"/>
      <c r="S107" s="43"/>
      <c r="T107" s="43"/>
      <c r="U107" s="43"/>
      <c r="V107" s="43"/>
    </row>
    <row r="108" spans="1:23" ht="15.75" thickBot="1" x14ac:dyDescent="0.3">
      <c r="A108" s="18"/>
      <c r="B108" s="18"/>
      <c r="C108" s="18"/>
      <c r="D108" s="18"/>
      <c r="E108" s="18"/>
      <c r="F108" s="18"/>
      <c r="G108" s="18"/>
      <c r="H108" s="69"/>
      <c r="M108" s="54"/>
      <c r="N108" s="54"/>
      <c r="O108" s="54"/>
      <c r="R108" s="43"/>
      <c r="S108" s="43"/>
      <c r="T108" s="43"/>
      <c r="U108" s="43"/>
      <c r="V108" s="43"/>
      <c r="W108" s="70"/>
    </row>
    <row r="109" spans="1:23" ht="20.25" customHeight="1" x14ac:dyDescent="0.25">
      <c r="A109" s="514" t="s">
        <v>268</v>
      </c>
      <c r="B109" s="515"/>
      <c r="C109" s="515"/>
      <c r="D109" s="515"/>
      <c r="E109" s="515"/>
      <c r="F109" s="515"/>
      <c r="G109" s="515"/>
      <c r="H109" s="516"/>
      <c r="V109" s="31"/>
      <c r="W109" s="31"/>
    </row>
    <row r="110" spans="1:23" ht="20.25" customHeight="1" x14ac:dyDescent="0.25">
      <c r="A110" s="517"/>
      <c r="B110" s="518"/>
      <c r="C110" s="518"/>
      <c r="D110" s="518"/>
      <c r="E110" s="518"/>
      <c r="F110" s="518"/>
      <c r="G110" s="518"/>
      <c r="H110" s="519"/>
      <c r="V110" s="31"/>
      <c r="W110" s="31"/>
    </row>
    <row r="111" spans="1:23" ht="20.25" customHeight="1" x14ac:dyDescent="0.25">
      <c r="A111" s="517"/>
      <c r="B111" s="518"/>
      <c r="C111" s="518"/>
      <c r="D111" s="518"/>
      <c r="E111" s="518"/>
      <c r="F111" s="518"/>
      <c r="G111" s="518"/>
      <c r="H111" s="519"/>
      <c r="V111" s="31"/>
      <c r="W111" s="31"/>
    </row>
    <row r="112" spans="1:23" ht="20.25" customHeight="1" x14ac:dyDescent="0.25">
      <c r="A112" s="517"/>
      <c r="B112" s="518"/>
      <c r="C112" s="518"/>
      <c r="D112" s="518"/>
      <c r="E112" s="518"/>
      <c r="F112" s="518"/>
      <c r="G112" s="518"/>
      <c r="H112" s="519"/>
      <c r="V112" s="31"/>
      <c r="W112" s="31"/>
    </row>
    <row r="113" spans="1:23" ht="20.25" customHeight="1" x14ac:dyDescent="0.25">
      <c r="A113" s="517"/>
      <c r="B113" s="518"/>
      <c r="C113" s="518"/>
      <c r="D113" s="518"/>
      <c r="E113" s="518"/>
      <c r="F113" s="518"/>
      <c r="G113" s="518"/>
      <c r="H113" s="519"/>
      <c r="V113" s="31"/>
      <c r="W113" s="31"/>
    </row>
    <row r="114" spans="1:23" ht="45" customHeight="1" thickBot="1" x14ac:dyDescent="0.3">
      <c r="A114" s="520"/>
      <c r="B114" s="521"/>
      <c r="C114" s="521"/>
      <c r="D114" s="521"/>
      <c r="E114" s="521"/>
      <c r="F114" s="521"/>
      <c r="G114" s="521"/>
      <c r="H114" s="522"/>
    </row>
    <row r="115" spans="1:23" ht="15.75" thickBot="1" x14ac:dyDescent="0.3">
      <c r="O115" s="78"/>
      <c r="P115" s="78"/>
    </row>
    <row r="116" spans="1:23" ht="15.75" thickBot="1" x14ac:dyDescent="0.3">
      <c r="A116" s="534" t="s">
        <v>253</v>
      </c>
      <c r="B116" s="535"/>
      <c r="C116" s="535"/>
      <c r="D116" s="535"/>
      <c r="E116" s="535"/>
      <c r="F116" s="535"/>
      <c r="G116" s="535"/>
      <c r="H116" s="536"/>
      <c r="O116" s="78"/>
      <c r="P116" s="78"/>
    </row>
    <row r="117" spans="1:23" ht="15.75" thickBot="1" x14ac:dyDescent="0.3">
      <c r="O117" s="78"/>
      <c r="P117" s="78"/>
    </row>
    <row r="118" spans="1:23" ht="14.25" customHeight="1" x14ac:dyDescent="0.25">
      <c r="A118" s="473" t="s">
        <v>254</v>
      </c>
      <c r="B118" s="474"/>
      <c r="C118" s="474"/>
      <c r="D118" s="474"/>
      <c r="E118" s="474"/>
      <c r="F118" s="474"/>
      <c r="G118" s="474"/>
      <c r="H118" s="475"/>
      <c r="O118" s="78"/>
      <c r="P118" s="78"/>
    </row>
    <row r="119" spans="1:23" ht="15.75" thickBot="1" x14ac:dyDescent="0.3">
      <c r="A119" s="476"/>
      <c r="B119" s="477"/>
      <c r="C119" s="477"/>
      <c r="D119" s="477"/>
      <c r="E119" s="477"/>
      <c r="F119" s="477"/>
      <c r="G119" s="477"/>
      <c r="H119" s="478"/>
      <c r="O119" s="78"/>
      <c r="P119" s="78"/>
    </row>
    <row r="120" spans="1:23" ht="15.75" thickBot="1" x14ac:dyDescent="0.3">
      <c r="O120" s="78"/>
      <c r="P120" s="78"/>
    </row>
    <row r="121" spans="1:23" ht="28.35" customHeight="1" thickBot="1" x14ac:dyDescent="0.3">
      <c r="A121" s="534" t="s">
        <v>255</v>
      </c>
      <c r="B121" s="535"/>
      <c r="C121" s="535"/>
      <c r="D121" s="535"/>
      <c r="E121" s="535"/>
      <c r="F121" s="535"/>
      <c r="G121" s="535"/>
      <c r="H121" s="536"/>
      <c r="O121" s="78"/>
      <c r="P121" s="78"/>
    </row>
    <row r="122" spans="1:23" ht="15.75" thickBot="1" x14ac:dyDescent="0.3">
      <c r="O122" s="78"/>
      <c r="P122" s="78"/>
    </row>
    <row r="123" spans="1:23" s="18" customFormat="1" ht="54" customHeight="1" thickBot="1" x14ac:dyDescent="0.3">
      <c r="A123" s="531" t="s">
        <v>210</v>
      </c>
      <c r="B123" s="532"/>
      <c r="C123" s="532"/>
      <c r="D123" s="532"/>
      <c r="E123" s="532"/>
      <c r="F123" s="532"/>
      <c r="G123" s="532"/>
      <c r="H123" s="533"/>
      <c r="I123" s="177"/>
      <c r="J123" s="177"/>
      <c r="K123" s="177"/>
      <c r="L123" s="177"/>
      <c r="M123" s="177"/>
      <c r="N123" s="177"/>
      <c r="P123" s="41"/>
    </row>
    <row r="124" spans="1:23" ht="15.75" thickBot="1" x14ac:dyDescent="0.3">
      <c r="O124" s="78"/>
      <c r="P124" s="78"/>
    </row>
    <row r="125" spans="1:23" s="2" customFormat="1" ht="24.75" customHeight="1" x14ac:dyDescent="0.35">
      <c r="A125" s="462" t="s">
        <v>266</v>
      </c>
      <c r="B125" s="463"/>
      <c r="C125" s="463"/>
      <c r="D125" s="463"/>
      <c r="E125" s="463"/>
      <c r="F125" s="463"/>
      <c r="G125" s="463"/>
      <c r="H125" s="171"/>
      <c r="I125" s="84"/>
      <c r="J125" s="61"/>
      <c r="K125" s="61"/>
      <c r="L125" s="61"/>
      <c r="M125" s="61"/>
      <c r="N125" s="63"/>
      <c r="O125" s="61"/>
      <c r="P125" s="59"/>
      <c r="Q125" s="61"/>
      <c r="R125" s="61"/>
      <c r="S125" s="61"/>
      <c r="T125" s="59"/>
      <c r="U125" s="59"/>
    </row>
    <row r="126" spans="1:23" s="2" customFormat="1" ht="17.25" customHeight="1" x14ac:dyDescent="0.3">
      <c r="A126" s="172" t="s">
        <v>37</v>
      </c>
      <c r="B126" s="173" t="s">
        <v>36</v>
      </c>
      <c r="C126" s="174"/>
      <c r="D126" s="173"/>
      <c r="E126" s="174"/>
      <c r="F126" s="174"/>
      <c r="G126" s="174"/>
      <c r="H126" s="176"/>
      <c r="I126" s="59"/>
      <c r="J126" s="59"/>
      <c r="K126" s="59"/>
      <c r="L126" s="59"/>
      <c r="M126" s="59"/>
      <c r="N126" s="59"/>
      <c r="O126" s="59"/>
      <c r="P126" s="59"/>
      <c r="Q126" s="59"/>
      <c r="R126" s="59"/>
      <c r="S126" s="59"/>
      <c r="T126" s="59"/>
      <c r="U126" s="59"/>
    </row>
    <row r="127" spans="1:23" s="2" customFormat="1" ht="17.25" customHeight="1" x14ac:dyDescent="0.3">
      <c r="A127" s="172"/>
      <c r="B127" s="173" t="s">
        <v>77</v>
      </c>
      <c r="C127" s="174"/>
      <c r="D127" s="173"/>
      <c r="E127" s="174"/>
      <c r="F127" s="174"/>
      <c r="G127" s="174"/>
      <c r="H127" s="176"/>
      <c r="I127" s="59"/>
      <c r="J127" s="59"/>
      <c r="K127" s="59"/>
      <c r="L127" s="59"/>
      <c r="M127" s="59"/>
      <c r="N127" s="59"/>
      <c r="O127" s="59"/>
      <c r="P127" s="59"/>
      <c r="Q127" s="59"/>
      <c r="R127" s="59"/>
      <c r="S127" s="59"/>
      <c r="T127" s="59"/>
      <c r="U127" s="59"/>
    </row>
    <row r="128" spans="1:23" ht="30.75" customHeight="1" thickBot="1" x14ac:dyDescent="0.4">
      <c r="A128" s="447" t="s">
        <v>76</v>
      </c>
      <c r="B128" s="448"/>
      <c r="C128" s="448"/>
      <c r="D128" s="448"/>
      <c r="E128" s="448"/>
      <c r="F128" s="448"/>
      <c r="G128" s="448"/>
      <c r="H128" s="449"/>
      <c r="I128" s="84"/>
      <c r="J128" s="84"/>
      <c r="K128" s="84"/>
      <c r="L128" s="84"/>
      <c r="M128" s="84"/>
      <c r="N128" s="84"/>
      <c r="O128" s="84"/>
      <c r="P128" s="84"/>
      <c r="Q128" s="84"/>
      <c r="R128" s="84"/>
      <c r="S128" s="84"/>
      <c r="T128" s="78"/>
      <c r="U128" s="78"/>
    </row>
    <row r="129" spans="16:16" ht="6" customHeight="1" x14ac:dyDescent="0.25">
      <c r="P129" s="18"/>
    </row>
  </sheetData>
  <sheetProtection algorithmName="SHA-512" hashValue="1iPh2dRSsRZUAmBl2oGEg5fCYxzXFvMZ2hGtBbNXdpTp7xXBVzHOFNunfcOjAMSHvnnHnzuZ77PnleogmlVsPQ==" saltValue="iQWI0Zm8sZSust+zqTIKRw==" spinCount="100000" sheet="1" objects="1" scenarios="1" formatColumns="0" formatRows="0" insertRows="0" sort="0"/>
  <protectedRanges>
    <protectedRange sqref="A52:W52" name="Range11"/>
    <protectedRange sqref="F52:G52 K52:L52" name="Range9"/>
    <protectedRange sqref="F34:F52" name="Range7"/>
    <protectedRange sqref="A83:F84" name="Range4"/>
    <protectedRange sqref="A52:G52 I52:W52" name="Range2"/>
    <protectedRange sqref="I34:I52 K34:K52 Q34:R52 T34:T52 A34:D52 G34:G52" name="Range1"/>
    <protectedRange sqref="A67:D69" name="Range3"/>
    <protectedRange sqref="A62:C69" name="Range5"/>
    <protectedRange sqref="A79:C84 E79:E84" name="Range6"/>
    <protectedRange sqref="L34:L52" name="Range8"/>
    <protectedRange sqref="I52 K52:L52 F52:G52" name="Range10"/>
  </protectedRanges>
  <mergeCells count="31">
    <mergeCell ref="X31:Y31"/>
    <mergeCell ref="N60:O60"/>
    <mergeCell ref="A31:C31"/>
    <mergeCell ref="A11:H12"/>
    <mergeCell ref="N31:P31"/>
    <mergeCell ref="D30:P30"/>
    <mergeCell ref="Q31:W31"/>
    <mergeCell ref="I31:M31"/>
    <mergeCell ref="D31:H31"/>
    <mergeCell ref="C60:D60"/>
    <mergeCell ref="C59:E59"/>
    <mergeCell ref="A59:B59"/>
    <mergeCell ref="C24:G24"/>
    <mergeCell ref="X57:Y57"/>
    <mergeCell ref="A128:H128"/>
    <mergeCell ref="A100:H101"/>
    <mergeCell ref="A103:H104"/>
    <mergeCell ref="A106:H107"/>
    <mergeCell ref="A118:H119"/>
    <mergeCell ref="A123:H123"/>
    <mergeCell ref="A121:H121"/>
    <mergeCell ref="A116:H116"/>
    <mergeCell ref="C77:D77"/>
    <mergeCell ref="A90:H90"/>
    <mergeCell ref="A91:H91"/>
    <mergeCell ref="A125:G125"/>
    <mergeCell ref="A71:B72"/>
    <mergeCell ref="A86:B87"/>
    <mergeCell ref="A96:H96"/>
    <mergeCell ref="A109:H114"/>
    <mergeCell ref="E77:F77"/>
  </mergeCells>
  <dataValidations count="1">
    <dataValidation type="list" allowBlank="1" showInputMessage="1" showErrorMessage="1" sqref="C34:C52">
      <formula1>"H, S, O"</formula1>
    </dataValidation>
  </dataValidations>
  <hyperlinks>
    <hyperlink ref="B126" r:id="rId1" display="at aicpa.org/sba."/>
    <hyperlink ref="B127" r:id="rId2" display="The SBA forgiveness application is online here:"/>
  </hyperlinks>
  <pageMargins left="0.7" right="0.7" top="0.75" bottom="0.75" header="0.3" footer="0.3"/>
  <pageSetup scale="41"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workbookViewId="0"/>
  </sheetViews>
  <sheetFormatPr defaultRowHeight="15" x14ac:dyDescent="0.25"/>
  <cols>
    <col min="11" max="11" width="9" customWidth="1"/>
    <col min="12" max="12" width="13.7109375" customWidth="1"/>
    <col min="13" max="13" width="11.5703125" customWidth="1"/>
    <col min="14" max="14" width="35.7109375" customWidth="1"/>
    <col min="15" max="15" width="4.7109375" customWidth="1"/>
    <col min="16" max="16" width="32" customWidth="1"/>
    <col min="17" max="17" width="4.28515625" customWidth="1"/>
    <col min="18" max="18" width="13.7109375" customWidth="1"/>
  </cols>
  <sheetData>
    <row r="1" spans="1:19" ht="21" x14ac:dyDescent="0.35">
      <c r="A1" s="19" t="s">
        <v>2</v>
      </c>
      <c r="B1" s="77"/>
      <c r="C1" s="77"/>
      <c r="D1" s="59"/>
    </row>
    <row r="2" spans="1:19" ht="21" x14ac:dyDescent="0.35">
      <c r="A2" s="19" t="s">
        <v>1</v>
      </c>
      <c r="B2" s="77"/>
      <c r="C2" s="77"/>
      <c r="D2" s="78"/>
    </row>
    <row r="3" spans="1:19" ht="21" x14ac:dyDescent="0.35">
      <c r="A3" s="5" t="s">
        <v>259</v>
      </c>
      <c r="B3" s="77"/>
      <c r="C3" s="78"/>
      <c r="D3" s="78"/>
      <c r="Q3" s="18"/>
    </row>
    <row r="4" spans="1:19" s="77" customFormat="1" x14ac:dyDescent="0.25">
      <c r="P4" s="78"/>
      <c r="Q4" s="78"/>
      <c r="R4" s="78"/>
      <c r="S4" s="78"/>
    </row>
    <row r="5" spans="1:19" s="77" customFormat="1" ht="18.75" x14ac:dyDescent="0.3">
      <c r="A5" s="58" t="s">
        <v>141</v>
      </c>
      <c r="B5" s="58"/>
      <c r="C5" s="199"/>
      <c r="D5" s="199"/>
      <c r="E5" s="199"/>
      <c r="F5" s="199"/>
      <c r="G5" s="199"/>
      <c r="H5" s="199"/>
      <c r="I5" s="199"/>
      <c r="J5" s="199"/>
      <c r="K5" s="199"/>
      <c r="L5" s="199"/>
    </row>
    <row r="6" spans="1:19" s="2" customFormat="1" ht="18.75" x14ac:dyDescent="0.3">
      <c r="A6" s="427" t="s">
        <v>261</v>
      </c>
      <c r="B6" s="58"/>
      <c r="C6" s="58"/>
      <c r="D6" s="58"/>
      <c r="E6" s="58"/>
      <c r="F6" s="58"/>
      <c r="G6" s="58"/>
      <c r="H6" s="58"/>
      <c r="I6" s="58"/>
      <c r="J6" s="58"/>
      <c r="K6" s="58"/>
      <c r="L6" s="58"/>
      <c r="M6" s="59"/>
      <c r="N6" s="59"/>
      <c r="O6" s="59"/>
    </row>
    <row r="7" spans="1:19" s="77" customFormat="1" ht="18.75" x14ac:dyDescent="0.3">
      <c r="A7" s="178" t="s">
        <v>147</v>
      </c>
      <c r="B7" s="88"/>
      <c r="C7" s="179"/>
      <c r="D7" s="179"/>
      <c r="E7" s="179"/>
      <c r="F7" s="179"/>
      <c r="G7" s="179"/>
      <c r="H7" s="179"/>
      <c r="I7" s="179"/>
      <c r="J7" s="179"/>
      <c r="K7" s="179"/>
      <c r="L7" s="179"/>
      <c r="M7" s="78"/>
      <c r="N7" s="78"/>
    </row>
    <row r="8" spans="1:19" s="77" customFormat="1" x14ac:dyDescent="0.25">
      <c r="I8" s="78"/>
      <c r="J8" s="78"/>
      <c r="K8" s="78"/>
      <c r="L8" s="78"/>
      <c r="M8" s="78"/>
      <c r="N8" s="78"/>
    </row>
    <row r="9" spans="1:19" s="77" customFormat="1" ht="18.75" x14ac:dyDescent="0.3">
      <c r="A9" s="20" t="s">
        <v>21</v>
      </c>
      <c r="I9" s="82"/>
      <c r="J9" s="78"/>
      <c r="K9" s="78"/>
      <c r="L9" s="78"/>
      <c r="M9" s="78"/>
      <c r="N9" s="339"/>
      <c r="O9" s="78"/>
      <c r="P9" s="78"/>
      <c r="Q9" s="78"/>
    </row>
    <row r="10" spans="1:19" x14ac:dyDescent="0.25">
      <c r="A10" s="6" t="s">
        <v>151</v>
      </c>
    </row>
    <row r="11" spans="1:19" s="77" customFormat="1" ht="28.5" customHeight="1" x14ac:dyDescent="0.25">
      <c r="A11" s="6"/>
      <c r="B11" s="554" t="s">
        <v>224</v>
      </c>
      <c r="C11" s="554"/>
      <c r="D11" s="554"/>
      <c r="E11" s="554"/>
      <c r="F11" s="554"/>
      <c r="G11" s="554"/>
      <c r="H11" s="554"/>
      <c r="I11" s="554"/>
      <c r="J11" s="554"/>
      <c r="K11" s="554"/>
      <c r="L11" s="554"/>
      <c r="M11" s="554"/>
      <c r="N11" s="554"/>
      <c r="O11" s="554"/>
      <c r="P11" s="554"/>
      <c r="Q11" s="554"/>
      <c r="R11" s="554"/>
    </row>
    <row r="12" spans="1:19" s="77" customFormat="1" x14ac:dyDescent="0.25">
      <c r="A12" s="6"/>
      <c r="B12" s="399"/>
      <c r="C12" s="399"/>
      <c r="D12" s="399"/>
      <c r="E12" s="399"/>
      <c r="F12" s="399"/>
      <c r="G12" s="399"/>
      <c r="H12" s="399"/>
      <c r="I12" s="399"/>
      <c r="J12" s="399"/>
      <c r="K12" s="399"/>
      <c r="L12" s="399"/>
      <c r="M12" s="399"/>
      <c r="N12" s="399"/>
      <c r="O12" s="399"/>
      <c r="P12" s="399"/>
      <c r="Q12" s="399"/>
      <c r="R12" s="399"/>
    </row>
    <row r="13" spans="1:19" s="77" customFormat="1" ht="18.75" x14ac:dyDescent="0.3">
      <c r="A13" s="20" t="s">
        <v>246</v>
      </c>
      <c r="B13" s="399"/>
      <c r="C13" s="399"/>
      <c r="D13" s="399"/>
      <c r="E13" s="399"/>
      <c r="F13" s="399"/>
      <c r="G13" s="399"/>
      <c r="H13" s="399"/>
      <c r="I13" s="399"/>
      <c r="J13" s="399"/>
      <c r="K13" s="399"/>
      <c r="L13" s="399"/>
      <c r="M13" s="399"/>
      <c r="N13" s="399"/>
      <c r="O13" s="399"/>
      <c r="P13" s="399"/>
      <c r="Q13" s="399"/>
      <c r="R13" s="399"/>
    </row>
    <row r="14" spans="1:19" s="77" customFormat="1" ht="24.4" customHeight="1" x14ac:dyDescent="0.25">
      <c r="A14" s="402" t="s">
        <v>235</v>
      </c>
      <c r="B14" s="403" t="s">
        <v>256</v>
      </c>
      <c r="C14" s="404"/>
      <c r="D14" s="404"/>
      <c r="E14" s="404"/>
      <c r="F14" s="404"/>
      <c r="G14" s="404"/>
      <c r="H14" s="404"/>
      <c r="I14" s="404"/>
      <c r="J14" s="404"/>
      <c r="K14" s="404"/>
      <c r="L14" s="404"/>
      <c r="M14" s="405"/>
      <c r="N14" s="405"/>
      <c r="O14" s="405"/>
      <c r="P14" s="405"/>
    </row>
    <row r="15" spans="1:19" s="77" customFormat="1" ht="15.75" thickBot="1" x14ac:dyDescent="0.3">
      <c r="A15" s="6"/>
    </row>
    <row r="16" spans="1:19" s="77" customFormat="1" ht="55.15" customHeight="1" x14ac:dyDescent="0.25">
      <c r="A16" s="563" t="s">
        <v>184</v>
      </c>
      <c r="B16" s="564"/>
      <c r="C16" s="564"/>
      <c r="D16" s="564"/>
      <c r="E16" s="564"/>
      <c r="F16" s="564"/>
      <c r="G16" s="564"/>
      <c r="H16" s="564"/>
      <c r="I16" s="564"/>
      <c r="J16" s="564"/>
      <c r="K16" s="564"/>
      <c r="L16" s="564"/>
      <c r="M16" s="564"/>
      <c r="N16" s="326" t="s">
        <v>185</v>
      </c>
      <c r="O16" s="327"/>
      <c r="P16" s="326" t="s">
        <v>186</v>
      </c>
      <c r="Q16" s="283"/>
      <c r="R16" s="283"/>
      <c r="S16" s="32"/>
    </row>
    <row r="17" spans="1:22" s="77" customFormat="1" ht="15" customHeight="1" x14ac:dyDescent="0.25">
      <c r="A17" s="33"/>
      <c r="B17" s="317" t="s">
        <v>187</v>
      </c>
      <c r="C17" s="343"/>
      <c r="D17" s="343"/>
      <c r="E17" s="343"/>
      <c r="F17" s="343"/>
      <c r="G17" s="343"/>
      <c r="H17" s="343"/>
      <c r="I17" s="343"/>
      <c r="J17" s="343"/>
      <c r="K17" s="343"/>
      <c r="L17" s="343"/>
      <c r="M17" s="343"/>
      <c r="N17" s="325"/>
      <c r="O17" s="328"/>
      <c r="P17" s="325"/>
      <c r="Q17" s="18"/>
      <c r="R17" s="18"/>
      <c r="S17" s="34"/>
    </row>
    <row r="18" spans="1:22" s="77" customFormat="1" ht="15" customHeight="1" x14ac:dyDescent="0.25">
      <c r="A18" s="33"/>
      <c r="B18" s="317"/>
      <c r="C18" s="348"/>
      <c r="D18" s="348"/>
      <c r="E18" s="348"/>
      <c r="F18" s="348"/>
      <c r="G18" s="348"/>
      <c r="H18" s="348"/>
      <c r="I18" s="348"/>
      <c r="J18" s="348"/>
      <c r="K18" s="348"/>
      <c r="L18" s="348"/>
      <c r="M18" s="348"/>
      <c r="N18" s="325"/>
      <c r="O18" s="328"/>
      <c r="P18" s="325"/>
      <c r="Q18" s="18"/>
      <c r="R18" s="18"/>
      <c r="S18" s="34"/>
    </row>
    <row r="19" spans="1:22" s="77" customFormat="1" x14ac:dyDescent="0.25">
      <c r="A19" s="322" t="s">
        <v>225</v>
      </c>
      <c r="B19" s="323"/>
      <c r="C19" s="323"/>
      <c r="D19" s="323"/>
      <c r="E19" s="323"/>
      <c r="F19" s="323"/>
      <c r="G19" s="323"/>
      <c r="H19" s="323"/>
      <c r="I19" s="323"/>
      <c r="J19" s="323"/>
      <c r="K19" s="323"/>
      <c r="L19" s="323"/>
      <c r="M19" s="330" t="s">
        <v>183</v>
      </c>
      <c r="N19" s="324"/>
      <c r="O19" s="343"/>
      <c r="P19" s="374"/>
      <c r="Q19" s="158"/>
      <c r="R19" s="158"/>
      <c r="S19" s="34"/>
    </row>
    <row r="20" spans="1:22" x14ac:dyDescent="0.25">
      <c r="A20" s="33"/>
      <c r="B20" s="18"/>
      <c r="C20" s="18"/>
      <c r="D20" s="18"/>
      <c r="E20" s="18"/>
      <c r="F20" s="18"/>
      <c r="G20" s="18"/>
      <c r="H20" s="18"/>
      <c r="I20" s="18"/>
      <c r="J20" s="18"/>
      <c r="K20" s="18"/>
      <c r="L20" s="18"/>
      <c r="M20" s="69"/>
      <c r="N20" s="310"/>
      <c r="O20" s="18"/>
      <c r="P20" s="158"/>
      <c r="Q20" s="158"/>
      <c r="R20" s="158"/>
      <c r="S20" s="34"/>
    </row>
    <row r="21" spans="1:22" s="77" customFormat="1" x14ac:dyDescent="0.25">
      <c r="A21" s="341" t="s">
        <v>197</v>
      </c>
      <c r="B21" s="18"/>
      <c r="C21" s="18"/>
      <c r="D21" s="18"/>
      <c r="E21" s="18"/>
      <c r="F21" s="18"/>
      <c r="G21" s="18"/>
      <c r="H21" s="18"/>
      <c r="I21" s="18"/>
      <c r="J21" s="18"/>
      <c r="K21" s="18"/>
      <c r="L21" s="18"/>
      <c r="M21" s="69"/>
      <c r="N21" s="310"/>
      <c r="O21" s="18"/>
      <c r="P21" s="158"/>
      <c r="Q21" s="158"/>
      <c r="R21" s="158"/>
      <c r="S21" s="34"/>
    </row>
    <row r="22" spans="1:22" x14ac:dyDescent="0.25">
      <c r="A22" s="33" t="s">
        <v>188</v>
      </c>
      <c r="B22" s="18"/>
      <c r="C22" s="18"/>
      <c r="D22" s="18"/>
      <c r="E22" s="18"/>
      <c r="F22" s="18"/>
      <c r="G22" s="18"/>
      <c r="H22" s="18"/>
      <c r="I22" s="18"/>
      <c r="J22" s="18"/>
      <c r="K22" s="18"/>
      <c r="L22" s="18"/>
      <c r="M22" s="330" t="s">
        <v>183</v>
      </c>
      <c r="N22" s="318"/>
      <c r="O22" s="82"/>
      <c r="P22" s="417"/>
      <c r="Q22" s="38"/>
      <c r="R22" s="419"/>
      <c r="S22" s="85"/>
      <c r="T22" s="78"/>
      <c r="U22" s="78"/>
      <c r="V22" s="78"/>
    </row>
    <row r="23" spans="1:22" x14ac:dyDescent="0.25">
      <c r="A23" s="33"/>
      <c r="B23" s="18"/>
      <c r="C23" s="18"/>
      <c r="D23" s="18"/>
      <c r="E23" s="18"/>
      <c r="F23" s="18"/>
      <c r="G23" s="18"/>
      <c r="H23" s="18"/>
      <c r="I23" s="18"/>
      <c r="J23" s="18"/>
      <c r="K23" s="18"/>
      <c r="L23" s="18"/>
      <c r="M23" s="69"/>
      <c r="N23" s="318"/>
      <c r="O23" s="82"/>
      <c r="P23" s="417"/>
      <c r="Q23" s="38"/>
      <c r="R23" s="418"/>
      <c r="S23" s="85"/>
      <c r="T23" s="78"/>
      <c r="U23" s="78"/>
      <c r="V23" s="78"/>
    </row>
    <row r="24" spans="1:22" s="77" customFormat="1" x14ac:dyDescent="0.25">
      <c r="A24" s="342" t="s">
        <v>202</v>
      </c>
      <c r="B24" s="18"/>
      <c r="C24" s="18"/>
      <c r="D24" s="18"/>
      <c r="E24" s="18"/>
      <c r="F24" s="18"/>
      <c r="G24" s="18"/>
      <c r="H24" s="18"/>
      <c r="I24" s="18"/>
      <c r="J24" s="18"/>
      <c r="K24" s="18"/>
      <c r="L24" s="18"/>
      <c r="M24" s="69"/>
      <c r="N24" s="318"/>
      <c r="O24" s="82"/>
      <c r="P24" s="417"/>
      <c r="Q24" s="38"/>
      <c r="R24" s="418"/>
      <c r="S24" s="85"/>
      <c r="T24" s="78"/>
      <c r="U24" s="78"/>
      <c r="V24" s="78"/>
    </row>
    <row r="25" spans="1:22" x14ac:dyDescent="0.25">
      <c r="A25" s="33" t="s">
        <v>201</v>
      </c>
      <c r="B25" s="18"/>
      <c r="C25" s="18"/>
      <c r="D25" s="18"/>
      <c r="E25" s="18"/>
      <c r="F25" s="18"/>
      <c r="G25" s="18"/>
      <c r="H25" s="18"/>
      <c r="I25" s="18"/>
      <c r="J25" s="18"/>
      <c r="K25" s="18"/>
      <c r="L25" s="18"/>
      <c r="M25" s="330" t="s">
        <v>183</v>
      </c>
      <c r="N25" s="318"/>
      <c r="O25" s="82"/>
      <c r="P25" s="417"/>
      <c r="Q25" s="38"/>
      <c r="R25" s="419"/>
      <c r="S25" s="85"/>
      <c r="T25" s="78"/>
      <c r="U25" s="78"/>
      <c r="V25" s="78"/>
    </row>
    <row r="26" spans="1:22" s="77" customFormat="1" ht="15.75" thickBot="1" x14ac:dyDescent="0.3">
      <c r="A26" s="33"/>
      <c r="B26" s="18"/>
      <c r="C26" s="18"/>
      <c r="D26" s="18"/>
      <c r="E26" s="18"/>
      <c r="F26" s="18"/>
      <c r="G26" s="18"/>
      <c r="H26" s="18"/>
      <c r="I26" s="18"/>
      <c r="J26" s="18"/>
      <c r="K26" s="18"/>
      <c r="L26" s="18"/>
      <c r="M26" s="69"/>
      <c r="N26" s="318"/>
      <c r="O26" s="82"/>
      <c r="P26" s="318"/>
      <c r="Q26" s="82"/>
      <c r="R26" s="311"/>
      <c r="S26" s="85"/>
      <c r="T26" s="78"/>
      <c r="U26" s="78"/>
      <c r="V26" s="78"/>
    </row>
    <row r="27" spans="1:22" s="77" customFormat="1" ht="15.75" thickBot="1" x14ac:dyDescent="0.3">
      <c r="A27" s="566" t="s">
        <v>231</v>
      </c>
      <c r="B27" s="567"/>
      <c r="C27" s="567"/>
      <c r="D27" s="567"/>
      <c r="E27" s="567"/>
      <c r="F27" s="567"/>
      <c r="G27" s="567"/>
      <c r="H27" s="567"/>
      <c r="I27" s="567"/>
      <c r="J27" s="567"/>
      <c r="K27" s="567"/>
      <c r="L27" s="567"/>
      <c r="M27" s="567"/>
      <c r="N27" s="567"/>
      <c r="O27" s="567"/>
      <c r="P27" s="568"/>
      <c r="Q27" s="373"/>
      <c r="R27" s="375"/>
      <c r="S27" s="85"/>
      <c r="T27" s="78"/>
      <c r="U27" s="78"/>
      <c r="V27" s="78"/>
    </row>
    <row r="28" spans="1:22" x14ac:dyDescent="0.25">
      <c r="A28" s="277" t="s">
        <v>189</v>
      </c>
      <c r="B28" s="18"/>
      <c r="C28" s="18"/>
      <c r="D28" s="18"/>
      <c r="E28" s="18"/>
      <c r="F28" s="18"/>
      <c r="G28" s="18"/>
      <c r="H28" s="18"/>
      <c r="I28" s="18"/>
      <c r="J28" s="18"/>
      <c r="K28" s="18"/>
      <c r="L28" s="18"/>
      <c r="M28" s="18"/>
      <c r="N28" s="318"/>
      <c r="O28" s="82"/>
      <c r="P28" s="318"/>
      <c r="Q28" s="18"/>
      <c r="R28" s="18"/>
      <c r="S28" s="34"/>
    </row>
    <row r="29" spans="1:22" x14ac:dyDescent="0.25">
      <c r="A29" s="277" t="s">
        <v>204</v>
      </c>
      <c r="B29" s="18"/>
      <c r="C29" s="18"/>
      <c r="D29" s="18"/>
      <c r="E29" s="18"/>
      <c r="F29" s="18"/>
      <c r="G29" s="18"/>
      <c r="H29" s="18"/>
      <c r="I29" s="18"/>
      <c r="J29" s="18"/>
      <c r="K29" s="18"/>
      <c r="L29" s="18"/>
      <c r="M29" s="18"/>
      <c r="N29" s="318"/>
      <c r="O29" s="82"/>
      <c r="P29" s="318"/>
      <c r="Q29" s="18"/>
      <c r="R29" s="419"/>
      <c r="S29" s="34"/>
    </row>
    <row r="30" spans="1:22" s="77" customFormat="1" x14ac:dyDescent="0.25">
      <c r="A30" s="277"/>
      <c r="B30" s="18"/>
      <c r="C30" s="18"/>
      <c r="D30" s="18"/>
      <c r="E30" s="18"/>
      <c r="F30" s="18"/>
      <c r="G30" s="18"/>
      <c r="H30" s="18"/>
      <c r="I30" s="18"/>
      <c r="J30" s="18"/>
      <c r="K30" s="18"/>
      <c r="L30" s="18"/>
      <c r="M30" s="18"/>
      <c r="N30" s="318"/>
      <c r="O30" s="82"/>
      <c r="P30" s="318"/>
      <c r="Q30" s="18"/>
      <c r="R30" s="318"/>
      <c r="S30" s="319"/>
    </row>
    <row r="31" spans="1:22" s="77" customFormat="1" x14ac:dyDescent="0.25">
      <c r="A31" s="329" t="s">
        <v>190</v>
      </c>
      <c r="B31" s="18"/>
      <c r="C31" s="18"/>
      <c r="D31" s="18"/>
      <c r="E31" s="18"/>
      <c r="F31" s="18"/>
      <c r="G31" s="18"/>
      <c r="H31" s="18"/>
      <c r="I31" s="18"/>
      <c r="J31" s="18"/>
      <c r="K31" s="18"/>
      <c r="L31" s="18"/>
      <c r="M31" s="18"/>
      <c r="N31" s="318"/>
      <c r="O31" s="82"/>
      <c r="P31" s="318"/>
      <c r="Q31" s="18"/>
      <c r="R31" s="318"/>
      <c r="S31" s="319"/>
    </row>
    <row r="32" spans="1:22" s="77" customFormat="1" x14ac:dyDescent="0.25">
      <c r="A32" s="345" t="s">
        <v>183</v>
      </c>
      <c r="B32" s="565" t="s">
        <v>191</v>
      </c>
      <c r="C32" s="565"/>
      <c r="D32" s="565"/>
      <c r="E32" s="565"/>
      <c r="F32" s="565"/>
      <c r="G32" s="565"/>
      <c r="H32" s="565"/>
      <c r="I32" s="565"/>
      <c r="J32" s="565"/>
      <c r="K32" s="565"/>
      <c r="L32" s="565"/>
      <c r="M32" s="565"/>
      <c r="N32" s="318"/>
      <c r="O32" s="82"/>
      <c r="P32" s="318"/>
      <c r="Q32" s="18"/>
      <c r="R32" s="318"/>
      <c r="S32" s="319"/>
    </row>
    <row r="33" spans="1:23" s="77" customFormat="1" ht="27" customHeight="1" x14ac:dyDescent="0.25">
      <c r="A33" s="345"/>
      <c r="B33" s="565"/>
      <c r="C33" s="565"/>
      <c r="D33" s="565"/>
      <c r="E33" s="565"/>
      <c r="F33" s="565"/>
      <c r="G33" s="565"/>
      <c r="H33" s="565"/>
      <c r="I33" s="565"/>
      <c r="J33" s="565"/>
      <c r="K33" s="565"/>
      <c r="L33" s="565"/>
      <c r="M33" s="565"/>
      <c r="N33" s="318"/>
      <c r="O33" s="82"/>
      <c r="P33" s="318"/>
      <c r="Q33" s="18"/>
      <c r="R33" s="318"/>
      <c r="S33" s="319"/>
    </row>
    <row r="34" spans="1:23" s="77" customFormat="1" ht="15.75" thickBot="1" x14ac:dyDescent="0.3">
      <c r="A34" s="36"/>
      <c r="B34" s="79"/>
      <c r="C34" s="79"/>
      <c r="D34" s="79"/>
      <c r="E34" s="79"/>
      <c r="F34" s="79"/>
      <c r="G34" s="79"/>
      <c r="H34" s="79"/>
      <c r="I34" s="79"/>
      <c r="J34" s="79"/>
      <c r="K34" s="79"/>
      <c r="L34" s="79"/>
      <c r="M34" s="79"/>
      <c r="N34" s="79"/>
      <c r="O34" s="79"/>
      <c r="P34" s="79"/>
      <c r="Q34" s="79"/>
      <c r="R34" s="79"/>
      <c r="S34" s="80"/>
    </row>
    <row r="35" spans="1:23" s="77" customFormat="1" ht="15.75" thickBot="1" x14ac:dyDescent="0.3">
      <c r="A35" s="278"/>
      <c r="B35" s="18"/>
      <c r="C35" s="18"/>
      <c r="D35" s="18"/>
      <c r="E35" s="18"/>
      <c r="F35" s="18"/>
      <c r="G35" s="18"/>
      <c r="H35" s="18"/>
      <c r="I35" s="18"/>
      <c r="J35" s="18"/>
      <c r="K35" s="18"/>
      <c r="L35" s="18"/>
      <c r="M35" s="18"/>
      <c r="N35" s="18"/>
      <c r="O35" s="18"/>
      <c r="P35" s="18"/>
      <c r="Q35" s="18"/>
      <c r="R35" s="18"/>
      <c r="S35" s="18"/>
    </row>
    <row r="36" spans="1:23" s="77" customFormat="1" ht="15.75" x14ac:dyDescent="0.25">
      <c r="A36" s="281" t="s">
        <v>155</v>
      </c>
      <c r="B36" s="282"/>
      <c r="C36" s="283"/>
      <c r="D36" s="283"/>
      <c r="E36" s="283"/>
      <c r="F36" s="283"/>
      <c r="G36" s="283"/>
      <c r="H36" s="283"/>
      <c r="I36" s="283"/>
      <c r="J36" s="283"/>
      <c r="K36" s="283"/>
      <c r="L36" s="283"/>
      <c r="M36" s="283"/>
      <c r="N36" s="283"/>
      <c r="O36" s="32"/>
    </row>
    <row r="37" spans="1:23" s="77" customFormat="1" x14ac:dyDescent="0.25">
      <c r="A37" s="33"/>
      <c r="B37" s="18"/>
      <c r="C37" s="18"/>
      <c r="D37" s="18"/>
      <c r="E37" s="18"/>
      <c r="F37" s="18"/>
      <c r="G37" s="18"/>
      <c r="H37" s="18"/>
      <c r="I37" s="18"/>
      <c r="J37" s="18"/>
      <c r="K37" s="18"/>
      <c r="L37" s="82"/>
      <c r="M37" s="82"/>
      <c r="N37" s="69"/>
      <c r="O37" s="34"/>
    </row>
    <row r="38" spans="1:23" s="77" customFormat="1" ht="31.5" customHeight="1" x14ac:dyDescent="0.25">
      <c r="A38" s="484" t="s">
        <v>153</v>
      </c>
      <c r="B38" s="485"/>
      <c r="C38" s="485"/>
      <c r="D38" s="485"/>
      <c r="E38" s="485"/>
      <c r="F38" s="485"/>
      <c r="G38" s="485"/>
      <c r="H38" s="485"/>
      <c r="I38" s="485"/>
      <c r="J38" s="485"/>
      <c r="K38" s="485"/>
      <c r="L38" s="485"/>
      <c r="M38" s="82"/>
      <c r="N38" s="420"/>
      <c r="O38" s="284"/>
      <c r="P38" s="340"/>
      <c r="Q38" s="340"/>
      <c r="R38" s="340"/>
      <c r="S38" s="340"/>
    </row>
    <row r="39" spans="1:23" s="78" customFormat="1" x14ac:dyDescent="0.25">
      <c r="A39" s="285"/>
      <c r="B39" s="95"/>
      <c r="C39" s="95"/>
      <c r="D39" s="95"/>
      <c r="E39" s="95"/>
      <c r="F39" s="95"/>
      <c r="G39" s="95"/>
      <c r="H39" s="95"/>
      <c r="I39" s="95"/>
      <c r="J39" s="95"/>
      <c r="K39" s="82"/>
      <c r="L39" s="82"/>
      <c r="M39" s="82"/>
      <c r="N39" s="421"/>
      <c r="O39" s="287"/>
    </row>
    <row r="40" spans="1:23" s="77" customFormat="1" ht="34.5" customHeight="1" x14ac:dyDescent="0.25">
      <c r="A40" s="484" t="s">
        <v>157</v>
      </c>
      <c r="B40" s="485"/>
      <c r="C40" s="485"/>
      <c r="D40" s="485"/>
      <c r="E40" s="485"/>
      <c r="F40" s="485"/>
      <c r="G40" s="485"/>
      <c r="H40" s="485"/>
      <c r="I40" s="485"/>
      <c r="J40" s="485"/>
      <c r="K40" s="485"/>
      <c r="L40" s="485"/>
      <c r="M40" s="82"/>
      <c r="N40" s="420"/>
      <c r="O40" s="284"/>
      <c r="P40" s="340"/>
      <c r="Q40" s="340"/>
      <c r="R40" s="340"/>
      <c r="S40" s="340"/>
    </row>
    <row r="41" spans="1:23" s="77" customFormat="1" x14ac:dyDescent="0.25">
      <c r="A41" s="182"/>
      <c r="B41" s="183"/>
      <c r="C41" s="183"/>
      <c r="D41" s="183"/>
      <c r="E41" s="183"/>
      <c r="F41" s="183"/>
      <c r="G41" s="183"/>
      <c r="H41" s="183"/>
      <c r="I41" s="183"/>
      <c r="J41" s="183"/>
      <c r="K41" s="18"/>
      <c r="L41" s="82"/>
      <c r="M41" s="82"/>
      <c r="N41" s="422"/>
      <c r="O41" s="284"/>
    </row>
    <row r="42" spans="1:23" s="77" customFormat="1" ht="58.5" customHeight="1" x14ac:dyDescent="0.25">
      <c r="A42" s="484" t="s">
        <v>206</v>
      </c>
      <c r="B42" s="485"/>
      <c r="C42" s="485"/>
      <c r="D42" s="485"/>
      <c r="E42" s="485"/>
      <c r="F42" s="485"/>
      <c r="G42" s="485"/>
      <c r="H42" s="485"/>
      <c r="I42" s="485"/>
      <c r="J42" s="485"/>
      <c r="K42" s="485"/>
      <c r="L42" s="485"/>
      <c r="M42" s="82"/>
      <c r="N42" s="312" t="str">
        <f>IF(N38=N40,"",(IF(N40&gt;N38,"Proceed to step 4", "Complete line 13 of PPP Schedule A by dividing line 12 by line 11 of that schedule")))</f>
        <v/>
      </c>
      <c r="O42" s="34"/>
      <c r="P42" s="78"/>
      <c r="Q42" s="78"/>
      <c r="R42" s="78"/>
      <c r="S42" s="78"/>
      <c r="T42" s="78"/>
      <c r="U42" s="78"/>
      <c r="V42" s="78"/>
      <c r="W42" s="78"/>
    </row>
    <row r="43" spans="1:23" s="77" customFormat="1" x14ac:dyDescent="0.25">
      <c r="A43" s="182"/>
      <c r="B43" s="183"/>
      <c r="C43" s="183"/>
      <c r="D43" s="183"/>
      <c r="E43" s="183"/>
      <c r="F43" s="183"/>
      <c r="G43" s="183"/>
      <c r="H43" s="183"/>
      <c r="I43" s="183"/>
      <c r="J43" s="183"/>
      <c r="K43" s="18"/>
      <c r="L43" s="82"/>
      <c r="M43" s="82"/>
      <c r="N43" s="423"/>
      <c r="O43" s="34"/>
    </row>
    <row r="44" spans="1:23" s="77" customFormat="1" ht="14.25" customHeight="1" x14ac:dyDescent="0.25">
      <c r="A44" s="561" t="s">
        <v>158</v>
      </c>
      <c r="B44" s="562"/>
      <c r="C44" s="562"/>
      <c r="D44" s="562"/>
      <c r="E44" s="562"/>
      <c r="F44" s="562"/>
      <c r="G44" s="562"/>
      <c r="H44" s="562"/>
      <c r="I44" s="562"/>
      <c r="J44" s="562"/>
      <c r="K44" s="562"/>
      <c r="L44" s="562"/>
      <c r="M44" s="82"/>
      <c r="N44" s="420"/>
      <c r="O44" s="284"/>
      <c r="P44" s="298"/>
      <c r="Q44" s="299"/>
      <c r="R44" s="299"/>
      <c r="S44" s="299"/>
    </row>
    <row r="45" spans="1:23" s="77" customFormat="1" x14ac:dyDescent="0.25">
      <c r="A45" s="33"/>
      <c r="B45" s="18"/>
      <c r="C45" s="18"/>
      <c r="D45" s="18"/>
      <c r="E45" s="18"/>
      <c r="F45" s="18"/>
      <c r="G45" s="18"/>
      <c r="H45" s="18"/>
      <c r="I45" s="18"/>
      <c r="J45" s="18"/>
      <c r="K45" s="18"/>
      <c r="L45" s="82"/>
      <c r="M45" s="82"/>
      <c r="N45" s="424"/>
      <c r="O45" s="284"/>
    </row>
    <row r="46" spans="1:23" s="77" customFormat="1" ht="57.75" customHeight="1" x14ac:dyDescent="0.25">
      <c r="A46" s="484" t="s">
        <v>207</v>
      </c>
      <c r="B46" s="485"/>
      <c r="C46" s="485"/>
      <c r="D46" s="485"/>
      <c r="E46" s="485"/>
      <c r="F46" s="485"/>
      <c r="G46" s="485"/>
      <c r="H46" s="485"/>
      <c r="I46" s="485"/>
      <c r="J46" s="485"/>
      <c r="K46" s="485"/>
      <c r="L46" s="485"/>
      <c r="M46" s="82"/>
      <c r="N46" s="289" t="str">
        <f>IF((AND(N44&gt;=N40,N44&gt;0,N40&gt;0)),"Enter 1.0 on line 13 of PPP Schedule A",(IF(AND(N44&lt;N40,N44&gt;0,N40&gt;0),"Complete line 13 of PPP Schedule A by dividing link 12 by line 11 of that schedule","")))</f>
        <v/>
      </c>
      <c r="O46" s="34"/>
      <c r="P46" s="78"/>
      <c r="Q46" s="78"/>
      <c r="R46" s="78"/>
      <c r="S46" s="78"/>
      <c r="T46" s="78"/>
      <c r="U46" s="78"/>
      <c r="V46" s="78"/>
      <c r="W46" s="78"/>
    </row>
    <row r="47" spans="1:23" ht="15.75" thickBot="1" x14ac:dyDescent="0.3">
      <c r="A47" s="36"/>
      <c r="B47" s="79"/>
      <c r="C47" s="79"/>
      <c r="D47" s="79"/>
      <c r="E47" s="79"/>
      <c r="F47" s="79"/>
      <c r="G47" s="79"/>
      <c r="H47" s="79"/>
      <c r="I47" s="79"/>
      <c r="J47" s="79"/>
      <c r="K47" s="79"/>
      <c r="L47" s="247"/>
      <c r="M47" s="247"/>
      <c r="N47" s="280"/>
      <c r="O47" s="80"/>
    </row>
    <row r="48" spans="1:23" ht="15.75" thickBot="1" x14ac:dyDescent="0.3">
      <c r="L48" s="78"/>
      <c r="M48" s="78"/>
    </row>
    <row r="49" spans="1:19" ht="14.25" customHeight="1" x14ac:dyDescent="0.25">
      <c r="A49" s="480" t="s">
        <v>132</v>
      </c>
      <c r="B49" s="481"/>
      <c r="C49" s="481"/>
      <c r="D49" s="481"/>
      <c r="E49" s="481"/>
      <c r="F49" s="481"/>
      <c r="G49" s="481"/>
      <c r="H49" s="481"/>
      <c r="I49" s="481"/>
      <c r="J49" s="481"/>
      <c r="K49" s="481"/>
      <c r="L49" s="481"/>
      <c r="M49" s="481"/>
      <c r="N49" s="481"/>
      <c r="O49" s="482"/>
    </row>
    <row r="50" spans="1:19" s="77" customFormat="1" x14ac:dyDescent="0.25">
      <c r="A50" s="484"/>
      <c r="B50" s="485"/>
      <c r="C50" s="485"/>
      <c r="D50" s="485"/>
      <c r="E50" s="485"/>
      <c r="F50" s="485"/>
      <c r="G50" s="485"/>
      <c r="H50" s="485"/>
      <c r="I50" s="485"/>
      <c r="J50" s="485"/>
      <c r="K50" s="485"/>
      <c r="L50" s="485"/>
      <c r="M50" s="485"/>
      <c r="N50" s="485"/>
      <c r="O50" s="508"/>
    </row>
    <row r="51" spans="1:19" s="77" customFormat="1" x14ac:dyDescent="0.25">
      <c r="A51" s="484"/>
      <c r="B51" s="485"/>
      <c r="C51" s="485"/>
      <c r="D51" s="485"/>
      <c r="E51" s="485"/>
      <c r="F51" s="485"/>
      <c r="G51" s="485"/>
      <c r="H51" s="485"/>
      <c r="I51" s="485"/>
      <c r="J51" s="485"/>
      <c r="K51" s="485"/>
      <c r="L51" s="485"/>
      <c r="M51" s="485"/>
      <c r="N51" s="485"/>
      <c r="O51" s="508"/>
    </row>
    <row r="52" spans="1:19" s="77" customFormat="1" x14ac:dyDescent="0.25">
      <c r="A52" s="484"/>
      <c r="B52" s="485"/>
      <c r="C52" s="485"/>
      <c r="D52" s="485"/>
      <c r="E52" s="485"/>
      <c r="F52" s="485"/>
      <c r="G52" s="485"/>
      <c r="H52" s="485"/>
      <c r="I52" s="485"/>
      <c r="J52" s="485"/>
      <c r="K52" s="485"/>
      <c r="L52" s="485"/>
      <c r="M52" s="485"/>
      <c r="N52" s="485"/>
      <c r="O52" s="508"/>
    </row>
    <row r="53" spans="1:19" s="77" customFormat="1" ht="7.5" customHeight="1" thickBot="1" x14ac:dyDescent="0.3">
      <c r="A53" s="469"/>
      <c r="B53" s="470"/>
      <c r="C53" s="470"/>
      <c r="D53" s="470"/>
      <c r="E53" s="470"/>
      <c r="F53" s="470"/>
      <c r="G53" s="470"/>
      <c r="H53" s="470"/>
      <c r="I53" s="470"/>
      <c r="J53" s="470"/>
      <c r="K53" s="470"/>
      <c r="L53" s="470"/>
      <c r="M53" s="470"/>
      <c r="N53" s="470"/>
      <c r="O53" s="483"/>
    </row>
    <row r="54" spans="1:19" s="77" customFormat="1" ht="7.5" customHeight="1" thickBot="1" x14ac:dyDescent="0.3">
      <c r="A54" s="316"/>
      <c r="B54" s="316"/>
      <c r="C54" s="316"/>
      <c r="D54" s="316"/>
      <c r="E54" s="316"/>
      <c r="F54" s="316"/>
      <c r="G54" s="316"/>
      <c r="H54" s="316"/>
      <c r="I54" s="316"/>
      <c r="J54" s="316"/>
      <c r="K54" s="316"/>
      <c r="L54" s="316"/>
      <c r="M54" s="316"/>
      <c r="N54" s="316"/>
      <c r="O54" s="316"/>
    </row>
    <row r="55" spans="1:19" s="77" customFormat="1" ht="7.15" customHeight="1" x14ac:dyDescent="0.25">
      <c r="A55" s="480" t="s">
        <v>194</v>
      </c>
      <c r="B55" s="481"/>
      <c r="C55" s="481"/>
      <c r="D55" s="481"/>
      <c r="E55" s="481"/>
      <c r="F55" s="481"/>
      <c r="G55" s="481"/>
      <c r="H55" s="481"/>
      <c r="I55" s="481"/>
      <c r="J55" s="481"/>
      <c r="K55" s="481"/>
      <c r="L55" s="481"/>
      <c r="M55" s="481"/>
      <c r="N55" s="481"/>
      <c r="O55" s="482"/>
    </row>
    <row r="56" spans="1:19" s="77" customFormat="1" x14ac:dyDescent="0.25">
      <c r="A56" s="484"/>
      <c r="B56" s="485"/>
      <c r="C56" s="485"/>
      <c r="D56" s="485"/>
      <c r="E56" s="485"/>
      <c r="F56" s="485"/>
      <c r="G56" s="485"/>
      <c r="H56" s="485"/>
      <c r="I56" s="485"/>
      <c r="J56" s="485"/>
      <c r="K56" s="485"/>
      <c r="L56" s="485"/>
      <c r="M56" s="485"/>
      <c r="N56" s="485"/>
      <c r="O56" s="508"/>
    </row>
    <row r="57" spans="1:19" s="77" customFormat="1" x14ac:dyDescent="0.25">
      <c r="A57" s="484"/>
      <c r="B57" s="485"/>
      <c r="C57" s="485"/>
      <c r="D57" s="485"/>
      <c r="E57" s="485"/>
      <c r="F57" s="485"/>
      <c r="G57" s="485"/>
      <c r="H57" s="485"/>
      <c r="I57" s="485"/>
      <c r="J57" s="485"/>
      <c r="K57" s="485"/>
      <c r="L57" s="485"/>
      <c r="M57" s="485"/>
      <c r="N57" s="485"/>
      <c r="O57" s="508"/>
    </row>
    <row r="58" spans="1:19" s="77" customFormat="1" ht="9.75" customHeight="1" thickBot="1" x14ac:dyDescent="0.3">
      <c r="A58" s="469"/>
      <c r="B58" s="470"/>
      <c r="C58" s="470"/>
      <c r="D58" s="470"/>
      <c r="E58" s="470"/>
      <c r="F58" s="470"/>
      <c r="G58" s="470"/>
      <c r="H58" s="470"/>
      <c r="I58" s="470"/>
      <c r="J58" s="470"/>
      <c r="K58" s="470"/>
      <c r="L58" s="470"/>
      <c r="M58" s="470"/>
      <c r="N58" s="470"/>
      <c r="O58" s="483"/>
    </row>
    <row r="59" spans="1:19" s="77" customFormat="1" ht="15.75" thickBot="1" x14ac:dyDescent="0.3">
      <c r="L59" s="78"/>
      <c r="M59" s="78"/>
    </row>
    <row r="60" spans="1:19" s="2" customFormat="1" ht="18.75" customHeight="1" x14ac:dyDescent="0.35">
      <c r="A60" s="555" t="s">
        <v>267</v>
      </c>
      <c r="B60" s="556"/>
      <c r="C60" s="556"/>
      <c r="D60" s="556"/>
      <c r="E60" s="556"/>
      <c r="F60" s="556"/>
      <c r="G60" s="556"/>
      <c r="H60" s="556"/>
      <c r="I60" s="556"/>
      <c r="J60" s="556"/>
      <c r="K60" s="556"/>
      <c r="L60" s="556"/>
      <c r="M60" s="556"/>
      <c r="N60" s="556"/>
      <c r="O60" s="557"/>
      <c r="P60" s="61"/>
      <c r="Q60" s="61"/>
      <c r="R60" s="61"/>
      <c r="S60" s="59"/>
    </row>
    <row r="61" spans="1:19" s="2" customFormat="1" ht="17.25" customHeight="1" x14ac:dyDescent="0.35">
      <c r="A61" s="293"/>
      <c r="B61" s="294" t="s">
        <v>36</v>
      </c>
      <c r="C61" s="295"/>
      <c r="D61" s="295"/>
      <c r="E61" s="295"/>
      <c r="F61" s="295"/>
      <c r="G61" s="295"/>
      <c r="H61" s="295"/>
      <c r="I61" s="295"/>
      <c r="J61" s="295"/>
      <c r="K61" s="295"/>
      <c r="L61" s="295"/>
      <c r="M61" s="295"/>
      <c r="N61" s="295"/>
      <c r="O61" s="296"/>
      <c r="P61" s="59"/>
      <c r="Q61" s="59"/>
      <c r="R61" s="59"/>
      <c r="S61" s="59"/>
    </row>
    <row r="62" spans="1:19" s="2" customFormat="1" ht="17.25" customHeight="1" x14ac:dyDescent="0.35">
      <c r="A62" s="297"/>
      <c r="B62" s="294" t="s">
        <v>77</v>
      </c>
      <c r="C62" s="295"/>
      <c r="D62" s="294"/>
      <c r="E62" s="295"/>
      <c r="F62" s="295"/>
      <c r="G62" s="295"/>
      <c r="H62" s="295"/>
      <c r="I62" s="295"/>
      <c r="J62" s="295"/>
      <c r="K62" s="295"/>
      <c r="L62" s="295"/>
      <c r="M62" s="295"/>
      <c r="N62" s="295"/>
      <c r="O62" s="296"/>
      <c r="P62" s="59"/>
      <c r="Q62" s="59"/>
      <c r="R62" s="59"/>
      <c r="S62" s="59"/>
    </row>
    <row r="63" spans="1:19" s="77" customFormat="1" ht="43.5" customHeight="1" thickBot="1" x14ac:dyDescent="0.4">
      <c r="A63" s="558" t="s">
        <v>159</v>
      </c>
      <c r="B63" s="559"/>
      <c r="C63" s="559"/>
      <c r="D63" s="559"/>
      <c r="E63" s="559"/>
      <c r="F63" s="559"/>
      <c r="G63" s="559"/>
      <c r="H63" s="559"/>
      <c r="I63" s="559"/>
      <c r="J63" s="559"/>
      <c r="K63" s="559"/>
      <c r="L63" s="559"/>
      <c r="M63" s="559"/>
      <c r="N63" s="559"/>
      <c r="O63" s="560"/>
      <c r="P63" s="84"/>
      <c r="Q63" s="84"/>
      <c r="R63" s="84"/>
      <c r="S63" s="78"/>
    </row>
    <row r="64" spans="1:19" x14ac:dyDescent="0.25">
      <c r="L64" s="78"/>
      <c r="M64" s="78"/>
    </row>
    <row r="65" spans="12:13" x14ac:dyDescent="0.25">
      <c r="L65" s="78"/>
      <c r="M65" s="78"/>
    </row>
    <row r="66" spans="12:13" x14ac:dyDescent="0.25">
      <c r="L66" s="78"/>
      <c r="M66" s="78"/>
    </row>
    <row r="67" spans="12:13" x14ac:dyDescent="0.25">
      <c r="M67" s="78"/>
    </row>
    <row r="68" spans="12:13" x14ac:dyDescent="0.25">
      <c r="M68" s="78"/>
    </row>
    <row r="69" spans="12:13" x14ac:dyDescent="0.25">
      <c r="L69" s="78"/>
      <c r="M69" s="78"/>
    </row>
    <row r="70" spans="12:13" x14ac:dyDescent="0.25">
      <c r="L70" s="78"/>
      <c r="M70" s="78"/>
    </row>
    <row r="71" spans="12:13" x14ac:dyDescent="0.25">
      <c r="L71" s="78"/>
      <c r="M71" s="78"/>
    </row>
    <row r="72" spans="12:13" x14ac:dyDescent="0.25">
      <c r="L72" s="78"/>
      <c r="M72" s="78"/>
    </row>
    <row r="73" spans="12:13" x14ac:dyDescent="0.25">
      <c r="L73" s="78"/>
      <c r="M73" s="78"/>
    </row>
  </sheetData>
  <sheetProtection algorithmName="SHA-512" hashValue="5Gwx497aNzuE5u8BBm0lld9WQQ9blXn+AYsFQumnomNa0/eaeQpaRHmY6Cvce8GG+X76v5QMko3Zy3nCKO/jbQ==" saltValue="T7NzgsGHUxBBZNit5MnTGA==" spinCount="100000" sheet="1" objects="1" scenarios="1" formatColumns="0" formatRows="0"/>
  <protectedRanges>
    <protectedRange sqref="N19 P19 R22 R25 R27 R29 N38 N40 N44" name="Range1"/>
  </protectedRanges>
  <mergeCells count="13">
    <mergeCell ref="B11:R11"/>
    <mergeCell ref="A55:O58"/>
    <mergeCell ref="A60:O60"/>
    <mergeCell ref="A63:O63"/>
    <mergeCell ref="A49:O53"/>
    <mergeCell ref="A44:L44"/>
    <mergeCell ref="A46:L46"/>
    <mergeCell ref="A42:L42"/>
    <mergeCell ref="A38:L38"/>
    <mergeCell ref="A40:L40"/>
    <mergeCell ref="A16:M16"/>
    <mergeCell ref="B32:M33"/>
    <mergeCell ref="A27:P27"/>
  </mergeCells>
  <dataValidations count="1">
    <dataValidation type="list" allowBlank="1" showInputMessage="1" showErrorMessage="1" sqref="R27">
      <formula1>"YES"</formula1>
    </dataValidation>
  </dataValidations>
  <hyperlinks>
    <hyperlink ref="B61" r:id="rId1" display="at aicpa.org/sba."/>
    <hyperlink ref="B62" r:id="rId2" display="The SBA forgiveness application is online here:"/>
  </hyperlinks>
  <pageMargins left="0.7" right="0.7" top="0.75" bottom="0.75" header="0.3" footer="0.3"/>
  <pageSetup scale="45"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31E10CD27B494B9A2BA299E6835980" ma:contentTypeVersion="6" ma:contentTypeDescription="Create a new document." ma:contentTypeScope="" ma:versionID="dfcfe5cef22b7d800d1604115ed79232">
  <xsd:schema xmlns:xsd="http://www.w3.org/2001/XMLSchema" xmlns:xs="http://www.w3.org/2001/XMLSchema" xmlns:p="http://schemas.microsoft.com/office/2006/metadata/properties" xmlns:ns2="abc1e682-ecc1-4484-afa3-8feafaf84b88" xmlns:ns3="7f2a72bd-270b-4cfd-860f-82ff9179b96b" targetNamespace="http://schemas.microsoft.com/office/2006/metadata/properties" ma:root="true" ma:fieldsID="dbb1068352edadb4284bac8d67d4fb4c" ns2:_="" ns3:_="">
    <xsd:import namespace="abc1e682-ecc1-4484-afa3-8feafaf84b88"/>
    <xsd:import namespace="7f2a72bd-270b-4cfd-860f-82ff9179b9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c1e682-ecc1-4484-afa3-8feafaf84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2a72bd-270b-4cfd-860f-82ff9179b96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363089-A790-4DE2-A4F2-E2C79D804E23}">
  <ds:schemaRefs>
    <ds:schemaRef ds:uri="http://schemas.microsoft.com/sharepoint/v3/contenttype/forms"/>
  </ds:schemaRefs>
</ds:datastoreItem>
</file>

<file path=customXml/itemProps2.xml><?xml version="1.0" encoding="utf-8"?>
<ds:datastoreItem xmlns:ds="http://schemas.openxmlformats.org/officeDocument/2006/customXml" ds:itemID="{9E8B6000-CAE5-4B4A-B09A-48F126210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c1e682-ecc1-4484-afa3-8feafaf84b88"/>
    <ds:schemaRef ds:uri="7f2a72bd-270b-4cfd-860f-82ff9179b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A22CCD-24C6-4571-A803-D0D02003160A}">
  <ds:schemaRefs>
    <ds:schemaRef ds:uri="http://purl.org/dc/elements/1.1/"/>
    <ds:schemaRef ds:uri="http://schemas.microsoft.com/office/2006/documentManagement/types"/>
    <ds:schemaRef ds:uri="http://schemas.openxmlformats.org/package/2006/metadata/core-properties"/>
    <ds:schemaRef ds:uri="abc1e682-ecc1-4484-afa3-8feafaf84b88"/>
    <ds:schemaRef ds:uri="http://purl.org/dc/terms/"/>
    <ds:schemaRef ds:uri="http://schemas.microsoft.com/office/infopath/2007/PartnerControls"/>
    <ds:schemaRef ds:uri="http://www.w3.org/XML/1998/namespace"/>
    <ds:schemaRef ds:uri="7f2a72bd-270b-4cfd-860f-82ff9179b96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PPP Forgiveness Calculator</vt:lpstr>
      <vt:lpstr>Schedule A</vt:lpstr>
      <vt:lpstr>Schedule A Worksheet</vt:lpstr>
      <vt:lpstr>Non-Payroll Costs Tracker</vt:lpstr>
      <vt:lpstr>Payroll Accumulator</vt:lpstr>
      <vt:lpstr>FTE Input</vt:lpstr>
      <vt:lpstr>'FTE Input'!Print_Area</vt:lpstr>
      <vt:lpstr>Instructions!Print_Area</vt:lpstr>
      <vt:lpstr>'Non-Payroll Costs Tracker'!Print_Area</vt:lpstr>
      <vt:lpstr>'Payroll Accumulator'!Print_Area</vt:lpstr>
      <vt:lpstr>'PPP Forgiveness Calculator'!Print_Area</vt:lpstr>
      <vt:lpstr>'Schedule A'!Print_Area</vt:lpstr>
      <vt:lpstr>'Schedule A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Kari.Hipsak@aicpa-cima.com</dc:creator>
  <cp:lastModifiedBy>Steve Poage</cp:lastModifiedBy>
  <cp:lastPrinted>2020-05-18T18:33:44Z</cp:lastPrinted>
  <dcterms:created xsi:type="dcterms:W3CDTF">2020-03-30T14:20:13Z</dcterms:created>
  <dcterms:modified xsi:type="dcterms:W3CDTF">2020-06-02T20:25:39Z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0x010100DC31E10CD27B494B9A2BA299E6835980</vt:lpwstr>
  </property>
</Properties>
</file>